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X:\Budgets, PAF's\Budget Templates - Starting in FY20\"/>
    </mc:Choice>
  </mc:AlternateContent>
  <bookViews>
    <workbookView xWindow="0" yWindow="0" windowWidth="28800" windowHeight="11700"/>
  </bookViews>
  <sheets>
    <sheet name="2 Year Budget" sheetId="1" r:id="rId1"/>
    <sheet name="Budget Justification" sheetId="3" r:id="rId2"/>
  </sheets>
  <calcPr calcId="162913" fullPrecision="0"/>
</workbook>
</file>

<file path=xl/calcChain.xml><?xml version="1.0" encoding="utf-8"?>
<calcChain xmlns="http://schemas.openxmlformats.org/spreadsheetml/2006/main">
  <c r="B30" i="1" l="1"/>
  <c r="B29" i="1"/>
  <c r="B28" i="1"/>
  <c r="B27" i="1"/>
  <c r="I9" i="1" l="1"/>
  <c r="H54" i="1" l="1"/>
  <c r="H55" i="1"/>
  <c r="G54" i="1"/>
  <c r="G55" i="1"/>
  <c r="H57" i="1"/>
  <c r="H58" i="1"/>
  <c r="G57" i="1"/>
  <c r="I57" i="1" s="1"/>
  <c r="G58" i="1"/>
  <c r="I58" i="1" s="1"/>
  <c r="G13" i="1"/>
  <c r="G17" i="1" s="1"/>
  <c r="G14" i="1"/>
  <c r="G28" i="1" s="1"/>
  <c r="G15" i="1"/>
  <c r="G29" i="1" s="1"/>
  <c r="G16" i="1"/>
  <c r="G18" i="1"/>
  <c r="G31" i="1" s="1"/>
  <c r="G19" i="1"/>
  <c r="G32" i="1" s="1"/>
  <c r="G20" i="1"/>
  <c r="I20" i="1" s="1"/>
  <c r="G21" i="1"/>
  <c r="G23" i="1"/>
  <c r="G35" i="1" s="1"/>
  <c r="G30" i="1"/>
  <c r="H13" i="1"/>
  <c r="H14" i="1"/>
  <c r="H15" i="1"/>
  <c r="H16" i="1"/>
  <c r="H18" i="1"/>
  <c r="H19" i="1"/>
  <c r="H20" i="1"/>
  <c r="H21" i="1"/>
  <c r="H23" i="1"/>
  <c r="F9" i="1"/>
  <c r="G9" i="1"/>
  <c r="B40" i="3" s="1"/>
  <c r="H9" i="1"/>
  <c r="B43" i="3"/>
  <c r="J42" i="3"/>
  <c r="C59" i="3"/>
  <c r="C52" i="3"/>
  <c r="I40" i="1"/>
  <c r="I56" i="1"/>
  <c r="I54" i="1"/>
  <c r="I53" i="1"/>
  <c r="E46" i="3"/>
  <c r="E41" i="3"/>
  <c r="J39" i="3"/>
  <c r="F37" i="3"/>
  <c r="F34" i="3"/>
  <c r="A34" i="3"/>
  <c r="G33" i="3"/>
  <c r="D33" i="3"/>
  <c r="A33" i="3"/>
  <c r="F32" i="3"/>
  <c r="A32" i="3"/>
  <c r="D29" i="3"/>
  <c r="D27" i="3"/>
  <c r="D25" i="3"/>
  <c r="F19" i="3"/>
  <c r="I48" i="1"/>
  <c r="F14" i="3" s="1"/>
  <c r="I42" i="1"/>
  <c r="C10" i="3" s="1"/>
  <c r="I45" i="1"/>
  <c r="G5" i="3" s="1"/>
  <c r="A1" i="3"/>
  <c r="I46" i="1"/>
  <c r="I47" i="1"/>
  <c r="I14" i="1"/>
  <c r="I15" i="1"/>
  <c r="I16" i="1"/>
  <c r="G60" i="1" l="1"/>
  <c r="I21" i="1"/>
  <c r="H17" i="1"/>
  <c r="I19" i="1"/>
  <c r="H33" i="1"/>
  <c r="I23" i="1"/>
  <c r="G33" i="1"/>
  <c r="I33" i="1" s="1"/>
  <c r="H22" i="1"/>
  <c r="H24" i="1" s="1"/>
  <c r="G49" i="1"/>
  <c r="G50" i="1" s="1"/>
  <c r="H49" i="1"/>
  <c r="H50" i="1" s="1"/>
  <c r="H32" i="1"/>
  <c r="I32" i="1" s="1"/>
  <c r="I18" i="1"/>
  <c r="H31" i="1"/>
  <c r="I31" i="1" s="1"/>
  <c r="I17" i="1"/>
  <c r="H27" i="1"/>
  <c r="G34" i="1"/>
  <c r="G27" i="1"/>
  <c r="I13" i="1"/>
  <c r="A38" i="3"/>
  <c r="H35" i="1"/>
  <c r="I35" i="1" s="1"/>
  <c r="G22" i="1"/>
  <c r="I55" i="1"/>
  <c r="G59" i="1"/>
  <c r="H60" i="1"/>
  <c r="I60" i="1" s="1"/>
  <c r="H59" i="1"/>
  <c r="K41" i="3"/>
  <c r="H34" i="1"/>
  <c r="H30" i="1"/>
  <c r="I30" i="1" s="1"/>
  <c r="H28" i="1"/>
  <c r="I28" i="1" s="1"/>
  <c r="H29" i="1"/>
  <c r="I29" i="1" s="1"/>
  <c r="C53" i="3" l="1"/>
  <c r="I34" i="1"/>
  <c r="I50" i="1"/>
  <c r="I22" i="1"/>
  <c r="I24" i="1" s="1"/>
  <c r="G36" i="1"/>
  <c r="G24" i="1"/>
  <c r="C60" i="3"/>
  <c r="I49" i="1"/>
  <c r="I27" i="1"/>
  <c r="H61" i="1"/>
  <c r="C61" i="3" s="1"/>
  <c r="G61" i="1"/>
  <c r="I59" i="1"/>
  <c r="H36" i="1"/>
  <c r="H38" i="1" s="1"/>
  <c r="I36" i="1" l="1"/>
  <c r="G38" i="1"/>
  <c r="G63" i="1" s="1"/>
  <c r="C51" i="3" s="1"/>
  <c r="I61" i="1"/>
  <c r="C54" i="3"/>
  <c r="H63" i="1"/>
  <c r="I38" i="1" l="1"/>
  <c r="C55" i="3"/>
  <c r="G55" i="3" s="1"/>
  <c r="G65" i="1"/>
  <c r="G67" i="1" s="1"/>
  <c r="G69" i="1" s="1"/>
  <c r="C58" i="3"/>
  <c r="C62" i="3" s="1"/>
  <c r="G62" i="3" s="1"/>
  <c r="H65" i="1"/>
  <c r="I63" i="1"/>
  <c r="H67" i="1" l="1"/>
  <c r="H69" i="1" s="1"/>
  <c r="I69" i="1" s="1"/>
  <c r="I65" i="1"/>
  <c r="I67" i="1" l="1"/>
</calcChain>
</file>

<file path=xl/comments1.xml><?xml version="1.0" encoding="utf-8"?>
<comments xmlns="http://schemas.openxmlformats.org/spreadsheetml/2006/main">
  <authors>
    <author>grants</author>
  </authors>
  <commentList>
    <comment ref="B23" authorId="0" shapeId="0">
      <text>
        <r>
          <rPr>
            <b/>
            <sz val="8"/>
            <color indexed="81"/>
            <rFont val="Tahoma"/>
            <family val="2"/>
          </rPr>
          <t>Hourly rates are based on Student Employment titles; please check with ECE HR before preparing budget for figures</t>
        </r>
      </text>
    </comment>
  </commentList>
</comments>
</file>

<file path=xl/sharedStrings.xml><?xml version="1.0" encoding="utf-8"?>
<sst xmlns="http://schemas.openxmlformats.org/spreadsheetml/2006/main" count="134" uniqueCount="107">
  <si>
    <t>BUDGET PROPOSAL</t>
  </si>
  <si>
    <t>INDIRECT COST:</t>
  </si>
  <si>
    <t>TUITION REMISSION:</t>
  </si>
  <si>
    <t># of RAs</t>
  </si>
  <si>
    <t>YEAR 1</t>
  </si>
  <si>
    <t>YEAR 2</t>
  </si>
  <si>
    <t>TOTAL</t>
  </si>
  <si>
    <t>SALARIES and WAGES:</t>
  </si>
  <si>
    <t>SUBTOTAL:</t>
  </si>
  <si>
    <t>FRINGE BENEFITS:</t>
  </si>
  <si>
    <t>TOTAL SALARIES AND FRINGE:</t>
  </si>
  <si>
    <t>TRAVEL:</t>
  </si>
  <si>
    <t>OTHER DIRECT COSTS:</t>
  </si>
  <si>
    <t>MATERIALS AND SUPPLIES:</t>
  </si>
  <si>
    <t>PUBLICATIONS:</t>
  </si>
  <si>
    <t>COMPUTER SERVICES:</t>
  </si>
  <si>
    <t>GENERAL SERVICES:</t>
  </si>
  <si>
    <t>TOTAL DIRECT COSTS:</t>
  </si>
  <si>
    <t>TOTAL COST OF PROJECT:</t>
  </si>
  <si>
    <t>Total Direct Cost</t>
  </si>
  <si>
    <t xml:space="preserve">P.I.: </t>
  </si>
  <si>
    <t>Hourly</t>
  </si>
  <si>
    <t xml:space="preserve">P.I. / P.D. </t>
  </si>
  <si>
    <t xml:space="preserve">TITLE: </t>
  </si>
  <si>
    <t xml:space="preserve">AGENCY:  </t>
  </si>
  <si>
    <t>BUDGET PERIOD:</t>
  </si>
  <si>
    <t>RATES for each year:</t>
  </si>
  <si>
    <t>Faculty</t>
  </si>
  <si>
    <t>Students Acad. Year</t>
  </si>
  <si>
    <t>Salary Rate</t>
  </si>
  <si>
    <t># of mos</t>
  </si>
  <si>
    <t>% /  HRS</t>
  </si>
  <si>
    <t>Post Doc</t>
  </si>
  <si>
    <t>month(s) each year.</t>
  </si>
  <si>
    <t>TOTAL FACULTY and Post-Doc</t>
  </si>
  <si>
    <t>EQUIPMENT OVER $5,000:</t>
  </si>
  <si>
    <t>Direct Costs</t>
  </si>
  <si>
    <t>1. Supplies:</t>
  </si>
  <si>
    <t>The PI is requesting a materials and supplies budget of</t>
  </si>
  <si>
    <t>2. Travel:</t>
  </si>
  <si>
    <t>The travel expenditure of</t>
  </si>
  <si>
    <t>3. Services:</t>
  </si>
  <si>
    <t>The PI is requesting a general service budget of</t>
  </si>
  <si>
    <t>4. Equipment:</t>
  </si>
  <si>
    <t>The PI is requesting an equipment budget of</t>
  </si>
  <si>
    <t>5. Salaries and Wages:</t>
  </si>
  <si>
    <t>Senior Personnel</t>
  </si>
  <si>
    <t>The PI salary is budgeted for</t>
  </si>
  <si>
    <t>summer months of the project. The summer month salary</t>
  </si>
  <si>
    <t>is based on 1/9th of the current year salary.</t>
  </si>
  <si>
    <t>The Co-PI salary is budgeted for</t>
  </si>
  <si>
    <t>The Post Doctoral is budgeted for</t>
  </si>
  <si>
    <t>Other Personnel</t>
  </si>
  <si>
    <t>graduate students is budgeted for</t>
  </si>
  <si>
    <t>months of the academic year at</t>
  </si>
  <si>
    <t>and is budgeted for</t>
  </si>
  <si>
    <t>summer months at</t>
  </si>
  <si>
    <t>hourly student is budgeted for</t>
  </si>
  <si>
    <t>months.</t>
  </si>
  <si>
    <t>6. Fringe Benefit Rates:</t>
  </si>
  <si>
    <t>The fringe benefit rate for the senior personnel is</t>
  </si>
  <si>
    <t>The fringe benefit rate for the graduate students during the academic year is</t>
  </si>
  <si>
    <t>The fringe benefit rate for the hourly student during the academic year is</t>
  </si>
  <si>
    <t>7. Facilities and Administration Cost:</t>
  </si>
  <si>
    <t xml:space="preserve">The Facilities and Administration rate is </t>
  </si>
  <si>
    <t xml:space="preserve">of the modified total direct cost. This rate has </t>
  </si>
  <si>
    <t>been negotiated with the Office of Naval Research.</t>
  </si>
  <si>
    <t>8. Indirect Cost:</t>
  </si>
  <si>
    <t>F&amp;A Rate</t>
  </si>
  <si>
    <t>Indirect Cost</t>
  </si>
  <si>
    <t>(-) Equipment</t>
  </si>
  <si>
    <t>(-) Tuition Remission</t>
  </si>
  <si>
    <t>MTDC Total</t>
  </si>
  <si>
    <t>to account for</t>
  </si>
  <si>
    <t xml:space="preserve"> is budgeted for to</t>
  </si>
  <si>
    <t xml:space="preserve">to account for </t>
  </si>
  <si>
    <t>in year 1 and the rate in year 2 is</t>
  </si>
  <si>
    <t>in year 1</t>
  </si>
  <si>
    <t>and in year 2 is</t>
  </si>
  <si>
    <t xml:space="preserve">The fringe benefit rate for the summer is </t>
  </si>
  <si>
    <t>Subcontracts/ Sub Awards</t>
  </si>
  <si>
    <t>Subcontract 1</t>
  </si>
  <si>
    <t>Indirect Costs</t>
  </si>
  <si>
    <t>Subcontract 2</t>
  </si>
  <si>
    <t>SUBCONTRACTS SUBTOTAL</t>
  </si>
  <si>
    <t>SUBCONTRACTS MTDC SUBTOTAL</t>
  </si>
  <si>
    <t>SUBCONTRACT EXCLUSION SUBTOTAL</t>
  </si>
  <si>
    <t>MODIFIED TOTAL DIRECT COSTS:</t>
  </si>
  <si>
    <t>(-) Subcontract Exclusion total</t>
  </si>
  <si>
    <t>(-) Subcontract Exclusion Total</t>
  </si>
  <si>
    <t>Students Summer</t>
  </si>
  <si>
    <t>FRINGE BENEFITS, PROVISIONAL:</t>
  </si>
  <si>
    <t>INDIRECT COST RATE:</t>
  </si>
  <si>
    <t>Co-P.I.:</t>
  </si>
  <si>
    <t xml:space="preserve">Co-PI: </t>
  </si>
  <si>
    <t>Other Charges</t>
  </si>
  <si>
    <t>IDC Rate</t>
  </si>
  <si>
    <t>RA: PRE Qual</t>
  </si>
  <si>
    <t>RA: PRE Qual SUMMER</t>
  </si>
  <si>
    <t>RA: POST Qual</t>
  </si>
  <si>
    <t>RA: POST Qual SUMMER</t>
  </si>
  <si>
    <t>Tuition Remission (RA salaries for AY only x TR rate)</t>
  </si>
  <si>
    <t>Post Doc Salary will be based on either the Department of Labor prevailing wage criteria or College required minimum wage $47,500</t>
  </si>
  <si>
    <t>Sample: Remove information if no subaward</t>
  </si>
  <si>
    <t>TOTAL RESEARCH ASSISTANTS:</t>
  </si>
  <si>
    <t>YEAR 1 - FY '20</t>
  </si>
  <si>
    <t>YEAR 2 - FY '21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</si>
</sst>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mm/dd/yy"/>
    <numFmt numFmtId="165" formatCode="&quot;$&quot;#,##0"/>
    <numFmt numFmtId="166" formatCode="0_);\(0\)"/>
    <numFmt numFmtId="167" formatCode="_(* #,##0_);_(* \(#,##0\);_(* &quot;-&quot;??_);_(@_)"/>
  </numFmts>
  <fonts count="13">
    <font>
      <sz val="10"/>
      <name val="Geneva"/>
    </font>
    <font>
      <sz val="10"/>
      <name val="Geneva"/>
    </font>
    <font>
      <sz val="8"/>
      <name val="Geneva"/>
    </font>
    <font>
      <b/>
      <sz val="8"/>
      <color indexed="81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rgb="FF6699FF"/>
      <name val="Arial"/>
      <family val="2"/>
    </font>
    <font>
      <b/>
      <sz val="10"/>
      <color rgb="FFEB0707"/>
      <name val="Arial"/>
      <family val="2"/>
    </font>
    <font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05">
    <xf numFmtId="0" fontId="0" fillId="0" borderId="0" xfId="0"/>
    <xf numFmtId="0" fontId="4" fillId="0" borderId="0" xfId="0" applyFont="1"/>
    <xf numFmtId="5" fontId="4" fillId="0" borderId="0" xfId="0" applyNumberFormat="1" applyFont="1"/>
    <xf numFmtId="1" fontId="4" fillId="0" borderId="0" xfId="0" applyNumberFormat="1" applyFont="1" applyAlignment="1"/>
    <xf numFmtId="9" fontId="4" fillId="0" borderId="0" xfId="0" applyNumberFormat="1" applyFont="1"/>
    <xf numFmtId="9" fontId="4" fillId="0" borderId="0" xfId="0" applyNumberFormat="1" applyFont="1" applyAlignment="1">
      <alignment horizontal="left"/>
    </xf>
    <xf numFmtId="1" fontId="4" fillId="0" borderId="0" xfId="0" applyNumberFormat="1" applyFont="1"/>
    <xf numFmtId="1" fontId="4" fillId="0" borderId="0" xfId="0" applyNumberFormat="1" applyFont="1" applyAlignment="1">
      <alignment horizontal="center"/>
    </xf>
    <xf numFmtId="10" fontId="4" fillId="0" borderId="0" xfId="0" applyNumberFormat="1" applyFont="1"/>
    <xf numFmtId="10" fontId="4" fillId="0" borderId="0" xfId="0" applyNumberFormat="1" applyFont="1" applyAlignment="1">
      <alignment horizontal="center"/>
    </xf>
    <xf numFmtId="10" fontId="4" fillId="0" borderId="0" xfId="0" applyNumberFormat="1" applyFont="1" applyAlignment="1">
      <alignment horizontal="left"/>
    </xf>
    <xf numFmtId="10" fontId="4" fillId="0" borderId="23" xfId="0" applyNumberFormat="1" applyFont="1" applyBorder="1"/>
    <xf numFmtId="0" fontId="4" fillId="0" borderId="23" xfId="0" applyFont="1" applyBorder="1"/>
    <xf numFmtId="5" fontId="4" fillId="0" borderId="0" xfId="0" applyNumberFormat="1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10" fontId="4" fillId="0" borderId="0" xfId="0" applyNumberFormat="1" applyFont="1" applyBorder="1" applyAlignment="1"/>
    <xf numFmtId="0" fontId="6" fillId="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5" borderId="5" xfId="0" applyFont="1" applyFill="1" applyBorder="1" applyAlignment="1">
      <alignment vertical="center"/>
    </xf>
    <xf numFmtId="0" fontId="6" fillId="5" borderId="16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4" borderId="22" xfId="0" applyFont="1" applyFill="1" applyBorder="1" applyAlignment="1">
      <alignment vertical="center"/>
    </xf>
    <xf numFmtId="10" fontId="6" fillId="4" borderId="19" xfId="0" applyNumberFormat="1" applyFont="1" applyFill="1" applyBorder="1" applyAlignment="1">
      <alignment vertical="center"/>
    </xf>
    <xf numFmtId="0" fontId="8" fillId="0" borderId="0" xfId="0" applyFont="1" applyFill="1"/>
    <xf numFmtId="0" fontId="9" fillId="0" borderId="0" xfId="0" applyFont="1" applyFill="1" applyBorder="1" applyAlignment="1"/>
    <xf numFmtId="0" fontId="8" fillId="0" borderId="0" xfId="0" applyFont="1" applyFill="1" applyBorder="1"/>
    <xf numFmtId="0" fontId="10" fillId="0" borderId="0" xfId="0" applyFont="1" applyFill="1" applyBorder="1" applyAlignment="1"/>
    <xf numFmtId="0" fontId="11" fillId="0" borderId="0" xfId="0" applyFont="1" applyFill="1" applyBorder="1" applyAlignment="1"/>
    <xf numFmtId="5" fontId="7" fillId="0" borderId="0" xfId="0" applyNumberFormat="1" applyFont="1" applyAlignment="1">
      <alignment vertical="center"/>
    </xf>
    <xf numFmtId="22" fontId="6" fillId="0" borderId="0" xfId="0" applyNumberFormat="1" applyFont="1" applyAlignment="1">
      <alignment vertical="center"/>
    </xf>
    <xf numFmtId="5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5" fontId="6" fillId="0" borderId="0" xfId="0" applyNumberFormat="1" applyFont="1" applyAlignment="1">
      <alignment horizontal="right" vertical="center"/>
    </xf>
    <xf numFmtId="5" fontId="6" fillId="0" borderId="0" xfId="0" applyNumberFormat="1" applyFont="1" applyAlignment="1">
      <alignment vertical="center" wrapText="1"/>
    </xf>
    <xf numFmtId="5" fontId="7" fillId="2" borderId="0" xfId="0" applyNumberFormat="1" applyFont="1" applyFill="1" applyAlignment="1">
      <alignment vertical="center"/>
    </xf>
    <xf numFmtId="5" fontId="7" fillId="0" borderId="2" xfId="0" applyNumberFormat="1" applyFont="1" applyBorder="1" applyAlignment="1">
      <alignment vertical="center"/>
    </xf>
    <xf numFmtId="10" fontId="6" fillId="0" borderId="2" xfId="1" applyNumberFormat="1" applyFont="1" applyBorder="1" applyAlignment="1">
      <alignment vertical="center"/>
    </xf>
    <xf numFmtId="9" fontId="7" fillId="0" borderId="0" xfId="1" applyFont="1" applyAlignment="1">
      <alignment vertical="center"/>
    </xf>
    <xf numFmtId="0" fontId="7" fillId="0" borderId="0" xfId="0" applyFont="1" applyAlignment="1">
      <alignment vertical="center"/>
    </xf>
    <xf numFmtId="10" fontId="6" fillId="0" borderId="2" xfId="1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0" fontId="7" fillId="0" borderId="0" xfId="1" applyNumberFormat="1" applyFont="1" applyAlignment="1">
      <alignment vertical="center"/>
    </xf>
    <xf numFmtId="10" fontId="6" fillId="0" borderId="2" xfId="0" applyNumberFormat="1" applyFont="1" applyBorder="1" applyAlignment="1">
      <alignment horizontal="center" vertical="center"/>
    </xf>
    <xf numFmtId="10" fontId="6" fillId="0" borderId="2" xfId="1" applyNumberFormat="1" applyFont="1" applyBorder="1" applyAlignment="1">
      <alignment horizontal="center" vertical="center"/>
    </xf>
    <xf numFmtId="5" fontId="6" fillId="0" borderId="0" xfId="0" applyNumberFormat="1" applyFont="1" applyFill="1" applyAlignment="1">
      <alignment vertical="center"/>
    </xf>
    <xf numFmtId="5" fontId="7" fillId="0" borderId="0" xfId="0" applyNumberFormat="1" applyFont="1" applyFill="1" applyAlignment="1">
      <alignment horizontal="center" vertical="center"/>
    </xf>
    <xf numFmtId="5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5" fontId="6" fillId="0" borderId="0" xfId="0" applyNumberFormat="1" applyFont="1" applyFill="1" applyBorder="1" applyAlignment="1">
      <alignment vertical="center"/>
    </xf>
    <xf numFmtId="5" fontId="7" fillId="0" borderId="0" xfId="0" applyNumberFormat="1" applyFont="1" applyFill="1" applyAlignment="1">
      <alignment vertical="center"/>
    </xf>
    <xf numFmtId="5" fontId="7" fillId="0" borderId="0" xfId="0" applyNumberFormat="1" applyFont="1" applyFill="1" applyBorder="1" applyAlignment="1">
      <alignment horizontal="right" vertical="center"/>
    </xf>
    <xf numFmtId="5" fontId="7" fillId="2" borderId="1" xfId="0" applyNumberFormat="1" applyFont="1" applyFill="1" applyBorder="1" applyAlignment="1">
      <alignment horizontal="center" vertical="center"/>
    </xf>
    <xf numFmtId="5" fontId="7" fillId="5" borderId="4" xfId="0" applyNumberFormat="1" applyFont="1" applyFill="1" applyBorder="1" applyAlignment="1">
      <alignment vertical="center"/>
    </xf>
    <xf numFmtId="0" fontId="7" fillId="5" borderId="5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5" fontId="6" fillId="0" borderId="3" xfId="0" applyNumberFormat="1" applyFont="1" applyBorder="1" applyAlignment="1">
      <alignment vertical="center"/>
    </xf>
    <xf numFmtId="0" fontId="6" fillId="0" borderId="3" xfId="0" applyNumberFormat="1" applyFont="1" applyBorder="1" applyAlignment="1">
      <alignment horizontal="center" vertical="center"/>
    </xf>
    <xf numFmtId="9" fontId="6" fillId="0" borderId="3" xfId="1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5" fontId="6" fillId="0" borderId="2" xfId="0" applyNumberFormat="1" applyFont="1" applyBorder="1" applyAlignment="1">
      <alignment vertical="center"/>
    </xf>
    <xf numFmtId="0" fontId="6" fillId="0" borderId="2" xfId="0" applyNumberFormat="1" applyFont="1" applyBorder="1" applyAlignment="1">
      <alignment horizontal="center" vertical="center"/>
    </xf>
    <xf numFmtId="9" fontId="6" fillId="0" borderId="2" xfId="1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5" fontId="6" fillId="0" borderId="2" xfId="0" applyNumberFormat="1" applyFont="1" applyFill="1" applyBorder="1" applyAlignment="1">
      <alignment vertical="center"/>
    </xf>
    <xf numFmtId="0" fontId="6" fillId="0" borderId="2" xfId="0" applyNumberFormat="1" applyFont="1" applyBorder="1" applyAlignment="1">
      <alignment vertical="center"/>
    </xf>
    <xf numFmtId="166" fontId="6" fillId="0" borderId="2" xfId="0" applyNumberFormat="1" applyFont="1" applyBorder="1" applyAlignment="1">
      <alignment vertical="center"/>
    </xf>
    <xf numFmtId="1" fontId="6" fillId="0" borderId="2" xfId="1" applyNumberFormat="1" applyFont="1" applyBorder="1" applyAlignment="1">
      <alignment horizontal="right" vertical="center"/>
    </xf>
    <xf numFmtId="5" fontId="7" fillId="0" borderId="0" xfId="0" applyNumberFormat="1" applyFont="1" applyBorder="1" applyAlignment="1">
      <alignment vertical="center"/>
    </xf>
    <xf numFmtId="5" fontId="7" fillId="0" borderId="9" xfId="0" applyNumberFormat="1" applyFont="1" applyBorder="1" applyAlignment="1">
      <alignment vertical="center"/>
    </xf>
    <xf numFmtId="5" fontId="6" fillId="4" borderId="18" xfId="0" applyNumberFormat="1" applyFont="1" applyFill="1" applyBorder="1" applyAlignment="1">
      <alignment vertical="center"/>
    </xf>
    <xf numFmtId="5" fontId="6" fillId="0" borderId="0" xfId="0" applyNumberFormat="1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5" fontId="6" fillId="0" borderId="15" xfId="0" applyNumberFormat="1" applyFont="1" applyBorder="1" applyAlignment="1">
      <alignment vertical="center"/>
    </xf>
    <xf numFmtId="5" fontId="6" fillId="0" borderId="0" xfId="0" applyNumberFormat="1" applyFont="1" applyAlignment="1">
      <alignment horizontal="fill" vertical="center"/>
    </xf>
    <xf numFmtId="5" fontId="7" fillId="6" borderId="34" xfId="0" applyNumberFormat="1" applyFont="1" applyFill="1" applyBorder="1" applyAlignment="1">
      <alignment vertical="center"/>
    </xf>
    <xf numFmtId="0" fontId="6" fillId="6" borderId="35" xfId="0" applyFont="1" applyFill="1" applyBorder="1" applyAlignment="1">
      <alignment vertical="center"/>
    </xf>
    <xf numFmtId="5" fontId="7" fillId="6" borderId="35" xfId="0" applyNumberFormat="1" applyFont="1" applyFill="1" applyBorder="1" applyAlignment="1">
      <alignment vertical="center"/>
    </xf>
    <xf numFmtId="5" fontId="7" fillId="0" borderId="0" xfId="0" applyNumberFormat="1" applyFont="1" applyFill="1" applyBorder="1" applyAlignment="1">
      <alignment vertical="center"/>
    </xf>
    <xf numFmtId="5" fontId="7" fillId="0" borderId="36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5" fontId="7" fillId="0" borderId="0" xfId="0" applyNumberFormat="1" applyFont="1" applyAlignment="1">
      <alignment horizontal="fill" vertical="center"/>
    </xf>
    <xf numFmtId="10" fontId="6" fillId="0" borderId="0" xfId="1" applyNumberFormat="1" applyFont="1" applyAlignment="1">
      <alignment vertical="center"/>
    </xf>
    <xf numFmtId="42" fontId="6" fillId="0" borderId="3" xfId="0" applyNumberFormat="1" applyFont="1" applyBorder="1" applyAlignment="1">
      <alignment vertical="center"/>
    </xf>
    <xf numFmtId="42" fontId="6" fillId="0" borderId="2" xfId="0" applyNumberFormat="1" applyFont="1" applyBorder="1" applyAlignment="1">
      <alignment vertical="center"/>
    </xf>
    <xf numFmtId="42" fontId="6" fillId="0" borderId="2" xfId="0" applyNumberFormat="1" applyFont="1" applyFill="1" applyBorder="1" applyAlignment="1">
      <alignment vertical="center"/>
    </xf>
    <xf numFmtId="42" fontId="6" fillId="0" borderId="7" xfId="0" applyNumberFormat="1" applyFont="1" applyBorder="1" applyAlignment="1">
      <alignment vertical="center"/>
    </xf>
    <xf numFmtId="42" fontId="6" fillId="0" borderId="8" xfId="0" applyNumberFormat="1" applyFont="1" applyBorder="1" applyAlignment="1">
      <alignment vertical="center"/>
    </xf>
    <xf numFmtId="42" fontId="7" fillId="4" borderId="2" xfId="0" applyNumberFormat="1" applyFont="1" applyFill="1" applyBorder="1" applyAlignment="1">
      <alignment vertical="center"/>
    </xf>
    <xf numFmtId="42" fontId="7" fillId="4" borderId="8" xfId="0" applyNumberFormat="1" applyFont="1" applyFill="1" applyBorder="1" applyAlignment="1">
      <alignment vertical="center"/>
    </xf>
    <xf numFmtId="42" fontId="7" fillId="0" borderId="2" xfId="0" applyNumberFormat="1" applyFont="1" applyBorder="1" applyAlignment="1">
      <alignment vertical="center"/>
    </xf>
    <xf numFmtId="42" fontId="7" fillId="0" borderId="8" xfId="0" applyNumberFormat="1" applyFont="1" applyBorder="1" applyAlignment="1">
      <alignment vertical="center"/>
    </xf>
    <xf numFmtId="42" fontId="6" fillId="4" borderId="2" xfId="0" applyNumberFormat="1" applyFont="1" applyFill="1" applyBorder="1" applyAlignment="1">
      <alignment vertical="center"/>
    </xf>
    <xf numFmtId="42" fontId="6" fillId="4" borderId="8" xfId="0" applyNumberFormat="1" applyFont="1" applyFill="1" applyBorder="1" applyAlignment="1">
      <alignment vertical="center"/>
    </xf>
    <xf numFmtId="42" fontId="6" fillId="0" borderId="0" xfId="0" applyNumberFormat="1" applyFont="1" applyBorder="1" applyAlignment="1">
      <alignment vertical="center"/>
    </xf>
    <xf numFmtId="42" fontId="6" fillId="0" borderId="9" xfId="0" applyNumberFormat="1" applyFont="1" applyBorder="1" applyAlignment="1">
      <alignment vertical="center"/>
    </xf>
    <xf numFmtId="42" fontId="7" fillId="5" borderId="10" xfId="0" applyNumberFormat="1" applyFont="1" applyFill="1" applyBorder="1" applyAlignment="1">
      <alignment vertical="center"/>
    </xf>
    <xf numFmtId="42" fontId="7" fillId="5" borderId="11" xfId="0" applyNumberFormat="1" applyFont="1" applyFill="1" applyBorder="1" applyAlignment="1">
      <alignment vertical="center"/>
    </xf>
    <xf numFmtId="42" fontId="6" fillId="0" borderId="0" xfId="0" applyNumberFormat="1" applyFont="1" applyAlignment="1">
      <alignment vertical="center"/>
    </xf>
    <xf numFmtId="42" fontId="7" fillId="5" borderId="12" xfId="0" applyNumberFormat="1" applyFont="1" applyFill="1" applyBorder="1" applyAlignment="1">
      <alignment vertical="center"/>
    </xf>
    <xf numFmtId="42" fontId="7" fillId="5" borderId="13" xfId="0" applyNumberFormat="1" applyFont="1" applyFill="1" applyBorder="1" applyAlignment="1">
      <alignment vertical="center"/>
    </xf>
    <xf numFmtId="42" fontId="7" fillId="0" borderId="10" xfId="0" applyNumberFormat="1" applyFont="1" applyBorder="1" applyAlignment="1">
      <alignment vertical="center"/>
    </xf>
    <xf numFmtId="42" fontId="7" fillId="0" borderId="11" xfId="0" applyNumberFormat="1" applyFont="1" applyBorder="1" applyAlignment="1">
      <alignment vertical="center"/>
    </xf>
    <xf numFmtId="42" fontId="6" fillId="0" borderId="2" xfId="2" applyNumberFormat="1" applyFont="1" applyFill="1" applyBorder="1" applyAlignment="1" applyProtection="1">
      <alignment horizontal="center"/>
      <protection locked="0"/>
    </xf>
    <xf numFmtId="42" fontId="6" fillId="0" borderId="2" xfId="2" applyNumberFormat="1" applyFont="1" applyFill="1" applyBorder="1" applyAlignment="1" applyProtection="1">
      <alignment horizontal="center"/>
    </xf>
    <xf numFmtId="42" fontId="6" fillId="0" borderId="2" xfId="2" applyNumberFormat="1" applyFont="1" applyFill="1" applyBorder="1" applyAlignment="1">
      <alignment horizontal="center"/>
    </xf>
    <xf numFmtId="42" fontId="6" fillId="0" borderId="0" xfId="0" applyNumberFormat="1" applyFont="1" applyAlignment="1">
      <alignment horizontal="fill" vertical="center"/>
    </xf>
    <xf numFmtId="42" fontId="7" fillId="6" borderId="12" xfId="0" applyNumberFormat="1" applyFont="1" applyFill="1" applyBorder="1" applyAlignment="1">
      <alignment vertical="center"/>
    </xf>
    <xf numFmtId="42" fontId="7" fillId="6" borderId="13" xfId="0" applyNumberFormat="1" applyFont="1" applyFill="1" applyBorder="1" applyAlignment="1">
      <alignment vertical="center"/>
    </xf>
    <xf numFmtId="42" fontId="7" fillId="0" borderId="0" xfId="0" applyNumberFormat="1" applyFont="1" applyAlignment="1">
      <alignment vertical="center"/>
    </xf>
    <xf numFmtId="42" fontId="7" fillId="0" borderId="0" xfId="0" applyNumberFormat="1" applyFont="1" applyFill="1" applyBorder="1" applyAlignment="1">
      <alignment horizontal="right" vertical="center"/>
    </xf>
    <xf numFmtId="42" fontId="7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5" fontId="7" fillId="6" borderId="17" xfId="0" applyNumberFormat="1" applyFont="1" applyFill="1" applyBorder="1" applyAlignment="1">
      <alignment vertical="center"/>
    </xf>
    <xf numFmtId="0" fontId="6" fillId="6" borderId="12" xfId="0" applyFont="1" applyFill="1" applyBorder="1" applyAlignment="1">
      <alignment vertical="center"/>
    </xf>
    <xf numFmtId="5" fontId="7" fillId="5" borderId="17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5" fontId="7" fillId="5" borderId="4" xfId="0" applyNumberFormat="1" applyFont="1" applyFill="1" applyBorder="1" applyAlignment="1">
      <alignment vertical="center"/>
    </xf>
    <xf numFmtId="0" fontId="6" fillId="5" borderId="5" xfId="0" applyFont="1" applyFill="1" applyBorder="1" applyAlignment="1">
      <alignment vertical="center"/>
    </xf>
    <xf numFmtId="0" fontId="6" fillId="5" borderId="16" xfId="0" applyFont="1" applyFill="1" applyBorder="1" applyAlignment="1">
      <alignment vertical="center"/>
    </xf>
    <xf numFmtId="5" fontId="7" fillId="0" borderId="10" xfId="0" applyNumberFormat="1" applyFont="1" applyBorder="1" applyAlignment="1">
      <alignment vertical="center"/>
    </xf>
    <xf numFmtId="5" fontId="6" fillId="0" borderId="3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5" fontId="6" fillId="4" borderId="2" xfId="0" applyNumberFormat="1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5" fontId="6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5" fontId="7" fillId="0" borderId="2" xfId="0" applyNumberFormat="1" applyFont="1" applyBorder="1" applyAlignment="1">
      <alignment vertical="center"/>
    </xf>
    <xf numFmtId="5" fontId="7" fillId="5" borderId="25" xfId="0" applyNumberFormat="1" applyFont="1" applyFill="1" applyBorder="1" applyAlignment="1">
      <alignment horizontal="center" vertical="center"/>
    </xf>
    <xf numFmtId="5" fontId="7" fillId="5" borderId="26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vertical="top"/>
    </xf>
    <xf numFmtId="0" fontId="7" fillId="0" borderId="30" xfId="0" applyFont="1" applyFill="1" applyBorder="1" applyAlignment="1">
      <alignment vertical="top"/>
    </xf>
    <xf numFmtId="0" fontId="7" fillId="0" borderId="38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24" xfId="0" applyFont="1" applyFill="1" applyBorder="1" applyAlignment="1">
      <alignment vertical="top"/>
    </xf>
    <xf numFmtId="0" fontId="7" fillId="0" borderId="23" xfId="0" applyFont="1" applyFill="1" applyBorder="1" applyAlignment="1">
      <alignment vertical="top"/>
    </xf>
    <xf numFmtId="0" fontId="7" fillId="0" borderId="29" xfId="0" applyFont="1" applyFill="1" applyBorder="1" applyAlignment="1">
      <alignment vertical="top"/>
    </xf>
    <xf numFmtId="0" fontId="7" fillId="0" borderId="37" xfId="0" applyFont="1" applyFill="1" applyBorder="1" applyAlignment="1">
      <alignment vertical="top"/>
    </xf>
    <xf numFmtId="0" fontId="7" fillId="0" borderId="32" xfId="0" applyFont="1" applyFill="1" applyBorder="1" applyAlignment="1">
      <alignment vertical="top"/>
    </xf>
    <xf numFmtId="167" fontId="6" fillId="0" borderId="28" xfId="2" applyNumberFormat="1" applyFont="1" applyFill="1" applyBorder="1" applyAlignment="1" applyProtection="1">
      <alignment vertical="center" wrapText="1"/>
      <protection locked="0"/>
    </xf>
    <xf numFmtId="167" fontId="6" fillId="0" borderId="29" xfId="2" applyNumberFormat="1" applyFont="1" applyFill="1" applyBorder="1" applyAlignment="1" applyProtection="1">
      <alignment vertical="center" wrapText="1"/>
      <protection locked="0"/>
    </xf>
    <xf numFmtId="9" fontId="6" fillId="0" borderId="38" xfId="1" applyFont="1" applyFill="1" applyBorder="1" applyAlignment="1" applyProtection="1">
      <alignment horizontal="right" vertical="center" wrapText="1"/>
      <protection locked="0"/>
    </xf>
    <xf numFmtId="9" fontId="6" fillId="0" borderId="37" xfId="1" applyFont="1" applyFill="1" applyBorder="1" applyAlignment="1" applyProtection="1">
      <alignment horizontal="right" vertical="center" wrapText="1"/>
      <protection locked="0"/>
    </xf>
    <xf numFmtId="5" fontId="7" fillId="5" borderId="20" xfId="0" applyNumberFormat="1" applyFont="1" applyFill="1" applyBorder="1" applyAlignment="1">
      <alignment vertical="center"/>
    </xf>
    <xf numFmtId="0" fontId="7" fillId="5" borderId="10" xfId="0" applyFont="1" applyFill="1" applyBorder="1" applyAlignment="1">
      <alignment vertical="center"/>
    </xf>
    <xf numFmtId="9" fontId="7" fillId="0" borderId="1" xfId="1" applyFont="1" applyBorder="1" applyAlignment="1">
      <alignment horizontal="center" vertical="center"/>
    </xf>
    <xf numFmtId="9" fontId="7" fillId="0" borderId="3" xfId="1" applyFont="1" applyBorder="1" applyAlignment="1">
      <alignment horizontal="center" vertical="center"/>
    </xf>
    <xf numFmtId="5" fontId="6" fillId="4" borderId="18" xfId="0" applyNumberFormat="1" applyFont="1" applyFill="1" applyBorder="1" applyAlignment="1">
      <alignment vertical="center"/>
    </xf>
    <xf numFmtId="5" fontId="6" fillId="4" borderId="22" xfId="0" applyNumberFormat="1" applyFont="1" applyFill="1" applyBorder="1" applyAlignment="1">
      <alignment vertical="center"/>
    </xf>
    <xf numFmtId="5" fontId="6" fillId="4" borderId="19" xfId="0" applyNumberFormat="1" applyFont="1" applyFill="1" applyBorder="1" applyAlignment="1">
      <alignment vertical="center"/>
    </xf>
    <xf numFmtId="5" fontId="6" fillId="0" borderId="18" xfId="0" applyNumberFormat="1" applyFont="1" applyBorder="1" applyAlignment="1">
      <alignment vertical="center"/>
    </xf>
    <xf numFmtId="5" fontId="6" fillId="0" borderId="22" xfId="0" applyNumberFormat="1" applyFont="1" applyBorder="1" applyAlignment="1">
      <alignment vertical="center"/>
    </xf>
    <xf numFmtId="5" fontId="6" fillId="0" borderId="19" xfId="0" applyNumberFormat="1" applyFont="1" applyBorder="1" applyAlignment="1">
      <alignment vertical="center"/>
    </xf>
    <xf numFmtId="5" fontId="7" fillId="4" borderId="18" xfId="0" applyNumberFormat="1" applyFont="1" applyFill="1" applyBorder="1" applyAlignment="1">
      <alignment vertical="center"/>
    </xf>
    <xf numFmtId="0" fontId="6" fillId="4" borderId="22" xfId="0" applyFont="1" applyFill="1" applyBorder="1" applyAlignment="1">
      <alignment vertical="center"/>
    </xf>
    <xf numFmtId="0" fontId="6" fillId="4" borderId="19" xfId="0" applyFont="1" applyFill="1" applyBorder="1" applyAlignment="1">
      <alignment vertical="center"/>
    </xf>
    <xf numFmtId="5" fontId="7" fillId="5" borderId="21" xfId="0" applyNumberFormat="1" applyFont="1" applyFill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0" fontId="6" fillId="5" borderId="8" xfId="0" applyFont="1" applyFill="1" applyBorder="1" applyAlignment="1">
      <alignment vertical="center"/>
    </xf>
    <xf numFmtId="5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5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22" fontId="6" fillId="0" borderId="0" xfId="0" applyNumberFormat="1" applyFont="1" applyAlignment="1">
      <alignment horizontal="left" vertical="center"/>
    </xf>
    <xf numFmtId="9" fontId="7" fillId="0" borderId="2" xfId="1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7" fillId="7" borderId="0" xfId="0" applyFont="1" applyFill="1" applyBorder="1" applyAlignment="1">
      <alignment vertical="center" wrapText="1"/>
    </xf>
    <xf numFmtId="0" fontId="7" fillId="7" borderId="27" xfId="0" applyFont="1" applyFill="1" applyBorder="1" applyAlignment="1">
      <alignment vertical="center" wrapText="1"/>
    </xf>
    <xf numFmtId="0" fontId="7" fillId="7" borderId="31" xfId="0" applyFont="1" applyFill="1" applyBorder="1" applyAlignment="1">
      <alignment vertical="center" wrapText="1"/>
    </xf>
    <xf numFmtId="0" fontId="7" fillId="7" borderId="33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horizontal="right"/>
    </xf>
    <xf numFmtId="0" fontId="7" fillId="0" borderId="19" xfId="0" applyFont="1" applyFill="1" applyBorder="1" applyAlignment="1">
      <alignment horizontal="right"/>
    </xf>
    <xf numFmtId="0" fontId="7" fillId="8" borderId="2" xfId="0" applyFont="1" applyFill="1" applyBorder="1" applyAlignment="1">
      <alignment horizontal="right"/>
    </xf>
    <xf numFmtId="0" fontId="7" fillId="9" borderId="2" xfId="0" applyFont="1" applyFill="1" applyBorder="1" applyAlignment="1">
      <alignment horizontal="right"/>
    </xf>
    <xf numFmtId="0" fontId="7" fillId="10" borderId="2" xfId="0" applyFont="1" applyFill="1" applyBorder="1" applyAlignment="1">
      <alignment horizontal="right"/>
    </xf>
    <xf numFmtId="9" fontId="6" fillId="0" borderId="24" xfId="1" applyFont="1" applyFill="1" applyBorder="1" applyAlignment="1" applyProtection="1">
      <alignment horizontal="right" vertical="center" wrapText="1"/>
      <protection locked="0"/>
    </xf>
    <xf numFmtId="9" fontId="6" fillId="0" borderId="32" xfId="1" applyFont="1" applyFill="1" applyBorder="1" applyAlignment="1" applyProtection="1">
      <alignment horizontal="right" vertical="center" wrapText="1"/>
      <protection locked="0"/>
    </xf>
    <xf numFmtId="0" fontId="4" fillId="0" borderId="2" xfId="0" applyFont="1" applyBorder="1" applyAlignment="1"/>
    <xf numFmtId="165" fontId="4" fillId="0" borderId="2" xfId="0" applyNumberFormat="1" applyFont="1" applyBorder="1" applyAlignment="1"/>
    <xf numFmtId="6" fontId="4" fillId="0" borderId="23" xfId="0" applyNumberFormat="1" applyFont="1" applyBorder="1" applyAlignment="1">
      <alignment horizontal="left"/>
    </xf>
    <xf numFmtId="0" fontId="4" fillId="0" borderId="24" xfId="0" applyFont="1" applyBorder="1" applyAlignment="1"/>
    <xf numFmtId="0" fontId="4" fillId="0" borderId="23" xfId="0" applyFont="1" applyBorder="1" applyAlignment="1"/>
    <xf numFmtId="165" fontId="4" fillId="0" borderId="18" xfId="0" applyNumberFormat="1" applyFont="1" applyBorder="1" applyAlignment="1"/>
    <xf numFmtId="165" fontId="4" fillId="0" borderId="19" xfId="0" applyNumberFormat="1" applyFont="1" applyBorder="1" applyAlignment="1"/>
    <xf numFmtId="5" fontId="4" fillId="0" borderId="18" xfId="0" applyNumberFormat="1" applyFont="1" applyBorder="1" applyAlignment="1"/>
    <xf numFmtId="5" fontId="4" fillId="0" borderId="19" xfId="0" applyNumberFormat="1" applyFont="1" applyBorder="1" applyAlignment="1"/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wrapText="1"/>
    </xf>
    <xf numFmtId="41" fontId="4" fillId="0" borderId="18" xfId="0" applyNumberFormat="1" applyFont="1" applyBorder="1" applyAlignment="1"/>
    <xf numFmtId="0" fontId="4" fillId="0" borderId="19" xfId="0" applyFont="1" applyBorder="1" applyAlignment="1"/>
    <xf numFmtId="0" fontId="4" fillId="0" borderId="18" xfId="0" applyFont="1" applyBorder="1" applyAlignment="1"/>
    <xf numFmtId="0" fontId="4" fillId="0" borderId="0" xfId="0" applyFont="1" applyBorder="1" applyAlignment="1"/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horizontal="center"/>
    </xf>
    <xf numFmtId="0" fontId="4" fillId="0" borderId="22" xfId="0" applyFont="1" applyBorder="1" applyAlignment="1"/>
    <xf numFmtId="0" fontId="5" fillId="0" borderId="0" xfId="0" applyFont="1" applyBorder="1" applyAlignment="1"/>
    <xf numFmtId="0" fontId="4" fillId="0" borderId="23" xfId="0" applyFont="1" applyBorder="1" applyAlignment="1">
      <alignment vertic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5" fontId="4" fillId="0" borderId="0" xfId="0" applyNumberFormat="1" applyFont="1" applyAlignment="1"/>
  </cellXfs>
  <cellStyles count="4">
    <cellStyle name="Comma" xfId="2" builtinId="3"/>
    <cellStyle name="Currency 2" xfId="3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75"/>
  <sheetViews>
    <sheetView showGridLines="0" tabSelected="1" zoomScale="120" zoomScaleNormal="120" workbookViewId="0">
      <selection activeCell="D10" sqref="D10"/>
    </sheetView>
  </sheetViews>
  <sheetFormatPr defaultColWidth="10.7109375" defaultRowHeight="12" customHeight="1"/>
  <cols>
    <col min="1" max="1" width="2" style="19" customWidth="1"/>
    <col min="2" max="2" width="23.85546875" style="19" customWidth="1"/>
    <col min="3" max="3" width="7.5703125" style="19" bestFit="1" customWidth="1"/>
    <col min="4" max="4" width="10" style="19" customWidth="1"/>
    <col min="5" max="5" width="9.140625" style="19" customWidth="1"/>
    <col min="6" max="6" width="7.5703125" style="19" bestFit="1" customWidth="1"/>
    <col min="7" max="9" width="10.7109375" style="32" customWidth="1"/>
    <col min="10" max="10" width="10.7109375" style="19"/>
    <col min="11" max="11" width="14.5703125" style="19" bestFit="1" customWidth="1"/>
    <col min="12" max="16384" width="10.7109375" style="19"/>
  </cols>
  <sheetData>
    <row r="1" spans="1:15" ht="12" customHeight="1">
      <c r="A1" s="30" t="s">
        <v>0</v>
      </c>
      <c r="B1" s="30"/>
      <c r="E1" s="31"/>
      <c r="F1" s="31"/>
      <c r="H1" s="33"/>
    </row>
    <row r="2" spans="1:15" ht="12" customHeight="1">
      <c r="A2" s="30"/>
      <c r="B2" s="163" t="s">
        <v>22</v>
      </c>
      <c r="C2" s="164"/>
      <c r="E2" s="165" t="s">
        <v>25</v>
      </c>
      <c r="F2" s="164"/>
      <c r="G2" s="164"/>
      <c r="H2" s="164"/>
    </row>
    <row r="3" spans="1:15" ht="12" customHeight="1">
      <c r="B3" s="163" t="s">
        <v>93</v>
      </c>
      <c r="C3" s="164"/>
      <c r="D3" s="34"/>
      <c r="E3" s="163" t="s">
        <v>24</v>
      </c>
      <c r="F3" s="164"/>
      <c r="G3" s="164"/>
      <c r="H3" s="164"/>
    </row>
    <row r="4" spans="1:15" ht="12" customHeight="1">
      <c r="B4" s="35" t="s">
        <v>23</v>
      </c>
      <c r="C4" s="35"/>
      <c r="D4" s="35"/>
      <c r="E4" s="35"/>
      <c r="F4" s="35"/>
      <c r="G4" s="35"/>
      <c r="H4" s="35"/>
      <c r="I4" s="35"/>
    </row>
    <row r="5" spans="1:15" ht="12" customHeight="1">
      <c r="A5" s="18"/>
      <c r="B5" s="36" t="s">
        <v>26</v>
      </c>
      <c r="C5" s="18"/>
      <c r="D5" s="169" t="s">
        <v>91</v>
      </c>
      <c r="E5" s="169"/>
      <c r="F5" s="169"/>
      <c r="G5" s="169"/>
      <c r="H5" s="169"/>
      <c r="I5" s="169"/>
    </row>
    <row r="6" spans="1:15" ht="12" customHeight="1">
      <c r="B6" s="37" t="s">
        <v>92</v>
      </c>
      <c r="C6" s="38">
        <v>0.59899999999999998</v>
      </c>
      <c r="E6" s="39"/>
      <c r="F6" s="147" t="s">
        <v>27</v>
      </c>
      <c r="G6" s="166" t="s">
        <v>28</v>
      </c>
      <c r="H6" s="161" t="s">
        <v>90</v>
      </c>
      <c r="I6" s="161" t="s">
        <v>21</v>
      </c>
    </row>
    <row r="7" spans="1:15" ht="12" customHeight="1">
      <c r="B7" s="37" t="s">
        <v>2</v>
      </c>
      <c r="C7" s="38">
        <v>0.42</v>
      </c>
      <c r="D7" s="40"/>
      <c r="E7" s="30"/>
      <c r="F7" s="148"/>
      <c r="G7" s="166"/>
      <c r="H7" s="162"/>
      <c r="I7" s="162"/>
    </row>
    <row r="8" spans="1:15" ht="12" customHeight="1">
      <c r="D8" s="167" t="s">
        <v>105</v>
      </c>
      <c r="E8" s="168"/>
      <c r="F8" s="41">
        <v>0.3422</v>
      </c>
      <c r="G8" s="41">
        <v>3.6900000000000002E-2</v>
      </c>
      <c r="H8" s="41">
        <v>0.1134</v>
      </c>
      <c r="I8" s="41">
        <v>7.6600000000000001E-2</v>
      </c>
      <c r="J8" s="42"/>
    </row>
    <row r="9" spans="1:15" ht="12" customHeight="1">
      <c r="A9" s="32"/>
      <c r="B9" s="43"/>
      <c r="C9" s="39"/>
      <c r="D9" s="167" t="s">
        <v>106</v>
      </c>
      <c r="E9" s="168"/>
      <c r="F9" s="44">
        <f>F8*1.03</f>
        <v>0.35249999999999998</v>
      </c>
      <c r="G9" s="44">
        <f>G8*1.03</f>
        <v>3.7999999999999999E-2</v>
      </c>
      <c r="H9" s="45">
        <f>H8*1.03</f>
        <v>0.1168</v>
      </c>
      <c r="I9" s="45">
        <f>I8*1.03</f>
        <v>7.8899999999999998E-2</v>
      </c>
    </row>
    <row r="10" spans="1:15" ht="12" customHeight="1">
      <c r="A10" s="42"/>
      <c r="B10" s="42"/>
      <c r="C10" s="46"/>
      <c r="D10" s="47"/>
      <c r="E10" s="48"/>
      <c r="F10" s="49"/>
      <c r="G10" s="50"/>
      <c r="H10" s="50"/>
      <c r="I10" s="50"/>
    </row>
    <row r="11" spans="1:15" ht="12" customHeight="1" thickBot="1">
      <c r="A11" s="51"/>
      <c r="B11" s="51"/>
      <c r="C11" s="48"/>
      <c r="D11" s="47"/>
      <c r="E11" s="52"/>
      <c r="F11" s="49"/>
      <c r="G11" s="53" t="s">
        <v>4</v>
      </c>
      <c r="H11" s="53" t="s">
        <v>5</v>
      </c>
      <c r="I11" s="53" t="s">
        <v>6</v>
      </c>
    </row>
    <row r="12" spans="1:15" ht="26.25" customHeight="1">
      <c r="A12" s="54" t="s">
        <v>7</v>
      </c>
      <c r="B12" s="20"/>
      <c r="C12" s="55" t="s">
        <v>3</v>
      </c>
      <c r="D12" s="55" t="s">
        <v>29</v>
      </c>
      <c r="E12" s="56" t="s">
        <v>31</v>
      </c>
      <c r="F12" s="55" t="s">
        <v>30</v>
      </c>
      <c r="G12" s="20"/>
      <c r="H12" s="20"/>
      <c r="I12" s="21"/>
    </row>
    <row r="13" spans="1:15" ht="12" customHeight="1">
      <c r="A13" s="57"/>
      <c r="B13" s="58" t="s">
        <v>20</v>
      </c>
      <c r="C13" s="59"/>
      <c r="D13" s="85">
        <v>0</v>
      </c>
      <c r="E13" s="60">
        <v>1</v>
      </c>
      <c r="F13" s="61"/>
      <c r="G13" s="85">
        <f>D13/9*E13*F13</f>
        <v>0</v>
      </c>
      <c r="H13" s="85">
        <f>D13/9*E13*F13*1.03</f>
        <v>0</v>
      </c>
      <c r="I13" s="88">
        <f t="shared" ref="I13:I23" si="0">SUM(G13:H13)</f>
        <v>0</v>
      </c>
      <c r="K13" s="114"/>
      <c r="L13" s="42"/>
      <c r="M13" s="42"/>
      <c r="N13" s="42"/>
      <c r="O13" s="42"/>
    </row>
    <row r="14" spans="1:15" ht="12" customHeight="1">
      <c r="A14" s="57"/>
      <c r="B14" s="62" t="s">
        <v>94</v>
      </c>
      <c r="C14" s="63"/>
      <c r="D14" s="86">
        <v>0</v>
      </c>
      <c r="E14" s="64">
        <v>1</v>
      </c>
      <c r="F14" s="65"/>
      <c r="G14" s="86">
        <f>D14/9*E14*F14</f>
        <v>0</v>
      </c>
      <c r="H14" s="86">
        <f>D14/9*E14*F14*1.03</f>
        <v>0</v>
      </c>
      <c r="I14" s="89">
        <f t="shared" si="0"/>
        <v>0</v>
      </c>
    </row>
    <row r="15" spans="1:15" ht="12" customHeight="1">
      <c r="A15" s="57"/>
      <c r="B15" s="62" t="s">
        <v>94</v>
      </c>
      <c r="C15" s="63"/>
      <c r="D15" s="87">
        <v>0</v>
      </c>
      <c r="E15" s="64">
        <v>1</v>
      </c>
      <c r="F15" s="65"/>
      <c r="G15" s="86">
        <f>D15/9*E15*F15</f>
        <v>0</v>
      </c>
      <c r="H15" s="86">
        <f>D15/9*E15*F15*1.03</f>
        <v>0</v>
      </c>
      <c r="I15" s="89">
        <f t="shared" si="0"/>
        <v>0</v>
      </c>
    </row>
    <row r="16" spans="1:15" ht="12" customHeight="1">
      <c r="A16" s="57"/>
      <c r="B16" s="62" t="s">
        <v>32</v>
      </c>
      <c r="C16" s="63"/>
      <c r="D16" s="87">
        <v>0</v>
      </c>
      <c r="E16" s="64">
        <v>1</v>
      </c>
      <c r="F16" s="65"/>
      <c r="G16" s="86">
        <f>D16/12*E16*F16*C16</f>
        <v>0</v>
      </c>
      <c r="H16" s="86">
        <f>D16/12*E16*F16*C16*1.03</f>
        <v>0</v>
      </c>
      <c r="I16" s="89">
        <f>SUM(G16:H16)</f>
        <v>0</v>
      </c>
      <c r="K16" s="170" t="s">
        <v>102</v>
      </c>
      <c r="L16" s="170"/>
    </row>
    <row r="17" spans="1:12" ht="12" customHeight="1">
      <c r="A17" s="57"/>
      <c r="B17" s="155" t="s">
        <v>34</v>
      </c>
      <c r="C17" s="156"/>
      <c r="D17" s="156"/>
      <c r="E17" s="156"/>
      <c r="F17" s="157"/>
      <c r="G17" s="90">
        <f>SUM(G13:G16)</f>
        <v>0</v>
      </c>
      <c r="H17" s="90">
        <f>SUM(H13:H16)</f>
        <v>0</v>
      </c>
      <c r="I17" s="91">
        <f t="shared" si="0"/>
        <v>0</v>
      </c>
      <c r="K17" s="170"/>
      <c r="L17" s="170"/>
    </row>
    <row r="18" spans="1:12" ht="12" customHeight="1">
      <c r="A18" s="57"/>
      <c r="B18" s="62" t="s">
        <v>97</v>
      </c>
      <c r="C18" s="67"/>
      <c r="D18" s="87">
        <v>39460</v>
      </c>
      <c r="E18" s="64">
        <v>0.5</v>
      </c>
      <c r="F18" s="65"/>
      <c r="G18" s="86">
        <f>D18/9*E18*F18*C18</f>
        <v>0</v>
      </c>
      <c r="H18" s="86">
        <f>D18/9*E18*F18*C18*1.03</f>
        <v>0</v>
      </c>
      <c r="I18" s="89">
        <f t="shared" si="0"/>
        <v>0</v>
      </c>
      <c r="K18" s="170"/>
      <c r="L18" s="170"/>
    </row>
    <row r="19" spans="1:12" ht="12" customHeight="1">
      <c r="A19" s="57"/>
      <c r="B19" s="62" t="s">
        <v>98</v>
      </c>
      <c r="C19" s="67"/>
      <c r="D19" s="87">
        <v>39460</v>
      </c>
      <c r="E19" s="64">
        <v>1</v>
      </c>
      <c r="F19" s="65"/>
      <c r="G19" s="86">
        <f>D19/9*E19*F19*C19</f>
        <v>0</v>
      </c>
      <c r="H19" s="86">
        <f>D19/9*E19*F19*C19*1.03</f>
        <v>0</v>
      </c>
      <c r="I19" s="89">
        <f t="shared" si="0"/>
        <v>0</v>
      </c>
      <c r="K19" s="170"/>
      <c r="L19" s="170"/>
    </row>
    <row r="20" spans="1:12" ht="12" customHeight="1">
      <c r="A20" s="57"/>
      <c r="B20" s="62" t="s">
        <v>99</v>
      </c>
      <c r="C20" s="67"/>
      <c r="D20" s="87">
        <v>40574</v>
      </c>
      <c r="E20" s="64">
        <v>0.5</v>
      </c>
      <c r="F20" s="65"/>
      <c r="G20" s="86">
        <f>D20/9*E20*F20*C20</f>
        <v>0</v>
      </c>
      <c r="H20" s="86">
        <f>D20/9*E20*F20*C20*1.03</f>
        <v>0</v>
      </c>
      <c r="I20" s="89">
        <f t="shared" si="0"/>
        <v>0</v>
      </c>
      <c r="K20" s="170"/>
      <c r="L20" s="170"/>
    </row>
    <row r="21" spans="1:12" ht="12" customHeight="1">
      <c r="A21" s="57"/>
      <c r="B21" s="62" t="s">
        <v>100</v>
      </c>
      <c r="C21" s="67"/>
      <c r="D21" s="87">
        <v>40574</v>
      </c>
      <c r="E21" s="64">
        <v>1</v>
      </c>
      <c r="F21" s="65"/>
      <c r="G21" s="86">
        <f>D21/9*E21*F21*C21</f>
        <v>0</v>
      </c>
      <c r="H21" s="86">
        <f>D21/9*E21*F21*C21*1.03</f>
        <v>0</v>
      </c>
      <c r="I21" s="89">
        <f t="shared" si="0"/>
        <v>0</v>
      </c>
      <c r="K21" s="170"/>
      <c r="L21" s="170"/>
    </row>
    <row r="22" spans="1:12" ht="12" customHeight="1">
      <c r="A22" s="57"/>
      <c r="B22" s="155" t="s">
        <v>104</v>
      </c>
      <c r="C22" s="156"/>
      <c r="D22" s="156"/>
      <c r="E22" s="156"/>
      <c r="F22" s="157"/>
      <c r="G22" s="90">
        <f>SUM(G18:G21)</f>
        <v>0</v>
      </c>
      <c r="H22" s="90">
        <f>SUM(H18:H21)</f>
        <v>0</v>
      </c>
      <c r="I22" s="91">
        <f t="shared" si="0"/>
        <v>0</v>
      </c>
      <c r="K22" s="170"/>
      <c r="L22" s="170"/>
    </row>
    <row r="23" spans="1:12" ht="12" customHeight="1">
      <c r="A23" s="57"/>
      <c r="B23" s="62" t="s">
        <v>21</v>
      </c>
      <c r="C23" s="68"/>
      <c r="D23" s="66"/>
      <c r="E23" s="69"/>
      <c r="F23" s="65"/>
      <c r="G23" s="86">
        <f>C23*D23*E23*F23</f>
        <v>0</v>
      </c>
      <c r="H23" s="86">
        <f>C23*D23*E23*F23*1.03</f>
        <v>0</v>
      </c>
      <c r="I23" s="89">
        <f t="shared" si="0"/>
        <v>0</v>
      </c>
      <c r="K23" s="170"/>
      <c r="L23" s="170"/>
    </row>
    <row r="24" spans="1:12" ht="12" customHeight="1">
      <c r="A24" s="57"/>
      <c r="B24" s="22"/>
      <c r="C24" s="129" t="s">
        <v>8</v>
      </c>
      <c r="D24" s="128"/>
      <c r="E24" s="128"/>
      <c r="F24" s="128"/>
      <c r="G24" s="92">
        <f>G17+G22+G23</f>
        <v>0</v>
      </c>
      <c r="H24" s="92">
        <f>H17+H22+H23</f>
        <v>0</v>
      </c>
      <c r="I24" s="93">
        <f>I17+I22+I23</f>
        <v>0</v>
      </c>
      <c r="K24" s="170"/>
      <c r="L24" s="170"/>
    </row>
    <row r="25" spans="1:12" ht="6" customHeight="1">
      <c r="A25" s="57"/>
      <c r="B25" s="22"/>
      <c r="C25" s="70"/>
      <c r="D25" s="22"/>
      <c r="E25" s="22"/>
      <c r="F25" s="22"/>
      <c r="G25" s="70"/>
      <c r="H25" s="70"/>
      <c r="I25" s="71"/>
    </row>
    <row r="26" spans="1:12" ht="12" customHeight="1">
      <c r="A26" s="158" t="s">
        <v>9</v>
      </c>
      <c r="B26" s="159"/>
      <c r="C26" s="159"/>
      <c r="D26" s="159"/>
      <c r="E26" s="159"/>
      <c r="F26" s="159"/>
      <c r="G26" s="159"/>
      <c r="H26" s="159"/>
      <c r="I26" s="160"/>
    </row>
    <row r="27" spans="1:12" ht="12" customHeight="1">
      <c r="A27" s="57"/>
      <c r="B27" s="123" t="str">
        <f>B13</f>
        <v xml:space="preserve">P.I.: </v>
      </c>
      <c r="C27" s="124"/>
      <c r="D27" s="124"/>
      <c r="E27" s="124"/>
      <c r="F27" s="124"/>
      <c r="G27" s="85">
        <f>G13*F8</f>
        <v>0</v>
      </c>
      <c r="H27" s="85">
        <f>H13*F9</f>
        <v>0</v>
      </c>
      <c r="I27" s="88">
        <f t="shared" ref="I27:I35" si="1">SUM(G27:H27)</f>
        <v>0</v>
      </c>
    </row>
    <row r="28" spans="1:12" ht="12" customHeight="1">
      <c r="A28" s="57"/>
      <c r="B28" s="125" t="str">
        <f>B14</f>
        <v xml:space="preserve">Co-PI: </v>
      </c>
      <c r="C28" s="126"/>
      <c r="D28" s="126"/>
      <c r="E28" s="126"/>
      <c r="F28" s="126"/>
      <c r="G28" s="94">
        <f>G14*F8</f>
        <v>0</v>
      </c>
      <c r="H28" s="94">
        <f>H14*F9</f>
        <v>0</v>
      </c>
      <c r="I28" s="95">
        <f t="shared" si="1"/>
        <v>0</v>
      </c>
    </row>
    <row r="29" spans="1:12" ht="12" customHeight="1">
      <c r="A29" s="57"/>
      <c r="B29" s="127" t="str">
        <f>B15</f>
        <v xml:space="preserve">Co-PI: </v>
      </c>
      <c r="C29" s="128"/>
      <c r="D29" s="128"/>
      <c r="E29" s="128"/>
      <c r="F29" s="128"/>
      <c r="G29" s="86">
        <f>G15*F8</f>
        <v>0</v>
      </c>
      <c r="H29" s="86">
        <f>H15*F9</f>
        <v>0</v>
      </c>
      <c r="I29" s="89">
        <f t="shared" si="1"/>
        <v>0</v>
      </c>
    </row>
    <row r="30" spans="1:12" ht="12" customHeight="1">
      <c r="A30" s="57"/>
      <c r="B30" s="127" t="str">
        <f>B16</f>
        <v>Post Doc</v>
      </c>
      <c r="C30" s="128"/>
      <c r="D30" s="128"/>
      <c r="E30" s="128"/>
      <c r="F30" s="128"/>
      <c r="G30" s="86">
        <f>G16*F8</f>
        <v>0</v>
      </c>
      <c r="H30" s="86">
        <f>H16*F9</f>
        <v>0</v>
      </c>
      <c r="I30" s="89">
        <f>SUM(G30:H30)</f>
        <v>0</v>
      </c>
    </row>
    <row r="31" spans="1:12" ht="12" customHeight="1">
      <c r="A31" s="57"/>
      <c r="B31" s="149" t="s">
        <v>97</v>
      </c>
      <c r="C31" s="150"/>
      <c r="D31" s="150"/>
      <c r="E31" s="150"/>
      <c r="F31" s="151"/>
      <c r="G31" s="94">
        <f>G18*G8</f>
        <v>0</v>
      </c>
      <c r="H31" s="94">
        <f>H18*G9</f>
        <v>0</v>
      </c>
      <c r="I31" s="95">
        <f t="shared" si="1"/>
        <v>0</v>
      </c>
    </row>
    <row r="32" spans="1:12" ht="12" customHeight="1">
      <c r="A32" s="57"/>
      <c r="B32" s="152" t="s">
        <v>98</v>
      </c>
      <c r="C32" s="153"/>
      <c r="D32" s="153"/>
      <c r="E32" s="153"/>
      <c r="F32" s="154"/>
      <c r="G32" s="86">
        <f>G19*H8</f>
        <v>0</v>
      </c>
      <c r="H32" s="86">
        <f>H19*H9</f>
        <v>0</v>
      </c>
      <c r="I32" s="89">
        <f t="shared" si="1"/>
        <v>0</v>
      </c>
    </row>
    <row r="33" spans="1:9" ht="12" customHeight="1">
      <c r="A33" s="57"/>
      <c r="B33" s="149" t="s">
        <v>99</v>
      </c>
      <c r="C33" s="150"/>
      <c r="D33" s="150"/>
      <c r="E33" s="150"/>
      <c r="F33" s="151"/>
      <c r="G33" s="94">
        <f>G20*G8</f>
        <v>0</v>
      </c>
      <c r="H33" s="94">
        <f>H20*G9</f>
        <v>0</v>
      </c>
      <c r="I33" s="95">
        <f t="shared" si="1"/>
        <v>0</v>
      </c>
    </row>
    <row r="34" spans="1:9" ht="12" customHeight="1">
      <c r="A34" s="57"/>
      <c r="B34" s="152" t="s">
        <v>100</v>
      </c>
      <c r="C34" s="153"/>
      <c r="D34" s="153"/>
      <c r="E34" s="153"/>
      <c r="F34" s="154"/>
      <c r="G34" s="86">
        <f>G21*H8</f>
        <v>0</v>
      </c>
      <c r="H34" s="86">
        <f>H21*H9</f>
        <v>0</v>
      </c>
      <c r="I34" s="89">
        <f t="shared" si="1"/>
        <v>0</v>
      </c>
    </row>
    <row r="35" spans="1:9" ht="12" customHeight="1">
      <c r="A35" s="57"/>
      <c r="B35" s="72" t="s">
        <v>21</v>
      </c>
      <c r="C35" s="23"/>
      <c r="D35" s="23"/>
      <c r="E35" s="23"/>
      <c r="F35" s="24"/>
      <c r="G35" s="94">
        <f>G23*$I$8</f>
        <v>0</v>
      </c>
      <c r="H35" s="94">
        <f>H23*$I$9</f>
        <v>0</v>
      </c>
      <c r="I35" s="95">
        <f t="shared" si="1"/>
        <v>0</v>
      </c>
    </row>
    <row r="36" spans="1:9" ht="12" customHeight="1">
      <c r="A36" s="57"/>
      <c r="B36" s="73"/>
      <c r="C36" s="129" t="s">
        <v>8</v>
      </c>
      <c r="D36" s="129"/>
      <c r="E36" s="129"/>
      <c r="F36" s="129"/>
      <c r="G36" s="92">
        <f>SUM(G27:G35)</f>
        <v>0</v>
      </c>
      <c r="H36" s="92">
        <f>SUM(H27:H35)</f>
        <v>0</v>
      </c>
      <c r="I36" s="93">
        <f>SUM(I27:I35)</f>
        <v>0</v>
      </c>
    </row>
    <row r="37" spans="1:9" ht="6" customHeight="1">
      <c r="A37" s="57"/>
      <c r="B37" s="22"/>
      <c r="C37" s="73"/>
      <c r="D37" s="73"/>
      <c r="E37" s="73"/>
      <c r="F37" s="73"/>
      <c r="G37" s="96"/>
      <c r="H37" s="96"/>
      <c r="I37" s="97"/>
    </row>
    <row r="38" spans="1:9" ht="12" customHeight="1" thickBot="1">
      <c r="A38" s="145" t="s">
        <v>10</v>
      </c>
      <c r="B38" s="146"/>
      <c r="C38" s="146"/>
      <c r="D38" s="146"/>
      <c r="E38" s="146"/>
      <c r="F38" s="146"/>
      <c r="G38" s="98">
        <f>G24+G36</f>
        <v>0</v>
      </c>
      <c r="H38" s="98">
        <f>H24+H36</f>
        <v>0</v>
      </c>
      <c r="I38" s="99">
        <f>G38+H38</f>
        <v>0</v>
      </c>
    </row>
    <row r="39" spans="1:9" ht="12" customHeight="1" thickBot="1">
      <c r="C39" s="32"/>
      <c r="D39" s="32"/>
      <c r="E39" s="32"/>
      <c r="F39" s="32"/>
      <c r="G39" s="100"/>
      <c r="H39" s="100"/>
      <c r="I39" s="100"/>
    </row>
    <row r="40" spans="1:9" ht="12" customHeight="1" thickBot="1">
      <c r="A40" s="117" t="s">
        <v>35</v>
      </c>
      <c r="B40" s="118"/>
      <c r="C40" s="118"/>
      <c r="D40" s="118"/>
      <c r="E40" s="118"/>
      <c r="F40" s="118"/>
      <c r="G40" s="101">
        <v>0</v>
      </c>
      <c r="H40" s="101">
        <v>0</v>
      </c>
      <c r="I40" s="102">
        <f>SUM(G40:H40)</f>
        <v>0</v>
      </c>
    </row>
    <row r="41" spans="1:9" ht="12" customHeight="1" thickBot="1">
      <c r="C41" s="32"/>
      <c r="D41" s="32"/>
      <c r="E41" s="32"/>
      <c r="F41" s="32"/>
      <c r="G41" s="100"/>
      <c r="H41" s="100"/>
      <c r="I41" s="100"/>
    </row>
    <row r="42" spans="1:9" ht="12" customHeight="1" thickBot="1">
      <c r="A42" s="117" t="s">
        <v>11</v>
      </c>
      <c r="B42" s="118"/>
      <c r="C42" s="118"/>
      <c r="D42" s="118"/>
      <c r="E42" s="118"/>
      <c r="F42" s="118"/>
      <c r="G42" s="101">
        <v>0</v>
      </c>
      <c r="H42" s="101">
        <v>0</v>
      </c>
      <c r="I42" s="102">
        <f>SUM(G42:H42)</f>
        <v>0</v>
      </c>
    </row>
    <row r="43" spans="1:9" ht="12" customHeight="1" thickBot="1">
      <c r="C43" s="32"/>
      <c r="D43" s="32"/>
      <c r="E43" s="32"/>
      <c r="F43" s="32"/>
    </row>
    <row r="44" spans="1:9" ht="12" customHeight="1">
      <c r="A44" s="119" t="s">
        <v>12</v>
      </c>
      <c r="B44" s="120"/>
      <c r="C44" s="120"/>
      <c r="D44" s="120"/>
      <c r="E44" s="120"/>
      <c r="F44" s="120"/>
      <c r="G44" s="120"/>
      <c r="H44" s="120"/>
      <c r="I44" s="121"/>
    </row>
    <row r="45" spans="1:9" ht="12" customHeight="1">
      <c r="A45" s="57"/>
      <c r="B45" s="123" t="s">
        <v>13</v>
      </c>
      <c r="C45" s="124"/>
      <c r="D45" s="124"/>
      <c r="E45" s="124"/>
      <c r="F45" s="124"/>
      <c r="G45" s="85">
        <v>0</v>
      </c>
      <c r="H45" s="85">
        <v>0</v>
      </c>
      <c r="I45" s="88">
        <f>SUM(G45:H45)</f>
        <v>0</v>
      </c>
    </row>
    <row r="46" spans="1:9" ht="12" customHeight="1">
      <c r="A46" s="57"/>
      <c r="B46" s="125" t="s">
        <v>14</v>
      </c>
      <c r="C46" s="126"/>
      <c r="D46" s="126"/>
      <c r="E46" s="126"/>
      <c r="F46" s="126"/>
      <c r="G46" s="94">
        <v>0</v>
      </c>
      <c r="H46" s="94">
        <v>0</v>
      </c>
      <c r="I46" s="95">
        <f>SUM(G46:H46)</f>
        <v>0</v>
      </c>
    </row>
    <row r="47" spans="1:9" ht="12" customHeight="1">
      <c r="A47" s="57"/>
      <c r="B47" s="127" t="s">
        <v>15</v>
      </c>
      <c r="C47" s="128"/>
      <c r="D47" s="128"/>
      <c r="E47" s="128"/>
      <c r="F47" s="128"/>
      <c r="G47" s="86">
        <v>0</v>
      </c>
      <c r="H47" s="86">
        <v>0</v>
      </c>
      <c r="I47" s="89">
        <f>SUM(G47:H47)</f>
        <v>0</v>
      </c>
    </row>
    <row r="48" spans="1:9" ht="12" customHeight="1">
      <c r="A48" s="57"/>
      <c r="B48" s="125" t="s">
        <v>16</v>
      </c>
      <c r="C48" s="126"/>
      <c r="D48" s="126"/>
      <c r="E48" s="126"/>
      <c r="F48" s="126"/>
      <c r="G48" s="94">
        <v>0</v>
      </c>
      <c r="H48" s="94">
        <v>0</v>
      </c>
      <c r="I48" s="95">
        <f>SUM(G48:H48)</f>
        <v>0</v>
      </c>
    </row>
    <row r="49" spans="1:11" ht="12" customHeight="1">
      <c r="A49" s="57"/>
      <c r="B49" s="129" t="s">
        <v>101</v>
      </c>
      <c r="C49" s="128"/>
      <c r="D49" s="128"/>
      <c r="E49" s="128"/>
      <c r="F49" s="128"/>
      <c r="G49" s="86">
        <f>(G18+G20)*C7</f>
        <v>0</v>
      </c>
      <c r="H49" s="86">
        <f>(H18+H20)*C7</f>
        <v>0</v>
      </c>
      <c r="I49" s="89">
        <f>SUM(G49:H49)</f>
        <v>0</v>
      </c>
    </row>
    <row r="50" spans="1:11" ht="12" customHeight="1" thickBot="1">
      <c r="A50" s="74"/>
      <c r="B50" s="75"/>
      <c r="C50" s="122" t="s">
        <v>8</v>
      </c>
      <c r="D50" s="122"/>
      <c r="E50" s="122"/>
      <c r="F50" s="122"/>
      <c r="G50" s="103">
        <f>SUM(G45:G49)</f>
        <v>0</v>
      </c>
      <c r="H50" s="103">
        <f>SUM(H45:H49)</f>
        <v>0</v>
      </c>
      <c r="I50" s="104">
        <f>G50+H50</f>
        <v>0</v>
      </c>
    </row>
    <row r="51" spans="1:11" ht="12" customHeight="1" thickBot="1">
      <c r="C51" s="32"/>
      <c r="D51" s="32"/>
      <c r="E51" s="32"/>
      <c r="F51" s="32"/>
      <c r="G51" s="76"/>
      <c r="H51" s="76"/>
      <c r="I51" s="76"/>
    </row>
    <row r="52" spans="1:11" ht="12" customHeight="1">
      <c r="A52" s="130" t="s">
        <v>80</v>
      </c>
      <c r="B52" s="131"/>
      <c r="C52" s="131"/>
      <c r="D52" s="131"/>
      <c r="E52" s="131"/>
      <c r="F52" s="131"/>
      <c r="G52" s="131"/>
      <c r="H52" s="131"/>
      <c r="I52" s="131"/>
      <c r="K52" s="171" t="s">
        <v>103</v>
      </c>
    </row>
    <row r="53" spans="1:11" s="25" customFormat="1" ht="12.75" customHeight="1">
      <c r="A53" s="132" t="s">
        <v>81</v>
      </c>
      <c r="B53" s="133"/>
      <c r="C53" s="141" t="s">
        <v>96</v>
      </c>
      <c r="D53" s="142"/>
      <c r="E53" s="174" t="s">
        <v>36</v>
      </c>
      <c r="F53" s="175"/>
      <c r="G53" s="105">
        <v>0</v>
      </c>
      <c r="H53" s="105">
        <v>0</v>
      </c>
      <c r="I53" s="106">
        <f t="shared" ref="I53:I61" si="2">SUM(G53:H53)</f>
        <v>0</v>
      </c>
      <c r="K53" s="172"/>
    </row>
    <row r="54" spans="1:11" s="25" customFormat="1" ht="12.75" customHeight="1">
      <c r="A54" s="134"/>
      <c r="B54" s="135"/>
      <c r="C54" s="143">
        <v>0</v>
      </c>
      <c r="D54" s="144"/>
      <c r="E54" s="174" t="s">
        <v>82</v>
      </c>
      <c r="F54" s="175"/>
      <c r="G54" s="105">
        <f>G53*$C$54</f>
        <v>0</v>
      </c>
      <c r="H54" s="105">
        <f>H53*$C$54</f>
        <v>0</v>
      </c>
      <c r="I54" s="106">
        <f t="shared" si="2"/>
        <v>0</v>
      </c>
      <c r="K54" s="172"/>
    </row>
    <row r="55" spans="1:11" s="25" customFormat="1" ht="12.75" customHeight="1">
      <c r="A55" s="136"/>
      <c r="B55" s="137"/>
      <c r="C55" s="179">
        <v>0</v>
      </c>
      <c r="D55" s="180"/>
      <c r="E55" s="174" t="s">
        <v>95</v>
      </c>
      <c r="F55" s="175"/>
      <c r="G55" s="105">
        <f>G53*$C$55</f>
        <v>0</v>
      </c>
      <c r="H55" s="105">
        <f>H53*$C$55</f>
        <v>0</v>
      </c>
      <c r="I55" s="106">
        <f t="shared" ref="I55" si="3">SUM(G55:H55)</f>
        <v>0</v>
      </c>
      <c r="K55" s="172"/>
    </row>
    <row r="56" spans="1:11" s="25" customFormat="1" ht="12.75" customHeight="1">
      <c r="A56" s="132" t="s">
        <v>83</v>
      </c>
      <c r="B56" s="138"/>
      <c r="C56" s="141" t="s">
        <v>96</v>
      </c>
      <c r="D56" s="142"/>
      <c r="E56" s="174" t="s">
        <v>36</v>
      </c>
      <c r="F56" s="175"/>
      <c r="G56" s="105">
        <v>0</v>
      </c>
      <c r="H56" s="105">
        <v>0</v>
      </c>
      <c r="I56" s="106">
        <f t="shared" si="2"/>
        <v>0</v>
      </c>
      <c r="K56" s="172"/>
    </row>
    <row r="57" spans="1:11" s="25" customFormat="1" ht="12.75" customHeight="1">
      <c r="A57" s="134"/>
      <c r="B57" s="139"/>
      <c r="C57" s="143">
        <v>0</v>
      </c>
      <c r="D57" s="144"/>
      <c r="E57" s="174" t="s">
        <v>82</v>
      </c>
      <c r="F57" s="175"/>
      <c r="G57" s="105">
        <f>G56*$C$57</f>
        <v>0</v>
      </c>
      <c r="H57" s="105">
        <f>H56*$C$57</f>
        <v>0</v>
      </c>
      <c r="I57" s="106">
        <f t="shared" si="2"/>
        <v>0</v>
      </c>
      <c r="K57" s="172"/>
    </row>
    <row r="58" spans="1:11" s="25" customFormat="1" ht="12.75" customHeight="1">
      <c r="A58" s="136"/>
      <c r="B58" s="140"/>
      <c r="C58" s="179">
        <v>0</v>
      </c>
      <c r="D58" s="180"/>
      <c r="E58" s="174" t="s">
        <v>95</v>
      </c>
      <c r="F58" s="175"/>
      <c r="G58" s="105">
        <f>G56*$C$58</f>
        <v>0</v>
      </c>
      <c r="H58" s="105">
        <f>H56*$C$58</f>
        <v>0</v>
      </c>
      <c r="I58" s="106">
        <f t="shared" ref="I58" si="4">SUM(G58:H58)</f>
        <v>0</v>
      </c>
      <c r="K58" s="172"/>
    </row>
    <row r="59" spans="1:11" s="25" customFormat="1" ht="12.75" customHeight="1">
      <c r="A59" s="26"/>
      <c r="B59" s="26"/>
      <c r="C59" s="176" t="s">
        <v>84</v>
      </c>
      <c r="D59" s="176"/>
      <c r="E59" s="176"/>
      <c r="F59" s="176"/>
      <c r="G59" s="107">
        <f>SUM(G53:G58)</f>
        <v>0</v>
      </c>
      <c r="H59" s="107">
        <f>SUM(H53:H58)</f>
        <v>0</v>
      </c>
      <c r="I59" s="107">
        <f t="shared" si="2"/>
        <v>0</v>
      </c>
      <c r="K59" s="172"/>
    </row>
    <row r="60" spans="1:11" s="25" customFormat="1" ht="12.75" customHeight="1">
      <c r="A60" s="27"/>
      <c r="B60" s="28"/>
      <c r="C60" s="177" t="s">
        <v>85</v>
      </c>
      <c r="D60" s="177"/>
      <c r="E60" s="177"/>
      <c r="F60" s="177"/>
      <c r="G60" s="107">
        <f>MIN(G53+G54+G55,25000)+MIN(G56+G57+G58,25000)</f>
        <v>0</v>
      </c>
      <c r="H60" s="107">
        <f>MAX(0,MIN(H53+H54+H55,25000-SUM(G53:G55)))+MAX(0,MIN(H56+H57+H58,25000-SUM(G56:G58)))</f>
        <v>0</v>
      </c>
      <c r="I60" s="107">
        <f>SUM(G60:H60)</f>
        <v>0</v>
      </c>
      <c r="K60" s="172"/>
    </row>
    <row r="61" spans="1:11" s="25" customFormat="1" ht="12.75" customHeight="1" thickBot="1">
      <c r="A61" s="27"/>
      <c r="B61" s="29"/>
      <c r="C61" s="178" t="s">
        <v>86</v>
      </c>
      <c r="D61" s="178"/>
      <c r="E61" s="178"/>
      <c r="F61" s="178"/>
      <c r="G61" s="106">
        <f>G59-G60</f>
        <v>0</v>
      </c>
      <c r="H61" s="106">
        <f>H59-H60</f>
        <v>0</v>
      </c>
      <c r="I61" s="107">
        <f t="shared" si="2"/>
        <v>0</v>
      </c>
      <c r="K61" s="173"/>
    </row>
    <row r="62" spans="1:11" ht="12" customHeight="1" thickBot="1">
      <c r="C62" s="32"/>
      <c r="D62" s="32"/>
      <c r="E62" s="32"/>
      <c r="F62" s="32"/>
      <c r="G62" s="108"/>
      <c r="H62" s="108"/>
      <c r="I62" s="108"/>
    </row>
    <row r="63" spans="1:11" ht="12" customHeight="1" thickBot="1">
      <c r="A63" s="115" t="s">
        <v>17</v>
      </c>
      <c r="B63" s="116"/>
      <c r="C63" s="116"/>
      <c r="D63" s="116"/>
      <c r="E63" s="116"/>
      <c r="F63" s="116"/>
      <c r="G63" s="109">
        <f>G38+G40+G42+G50+G59</f>
        <v>0</v>
      </c>
      <c r="H63" s="109">
        <f>H38+H40+H42+H50+H59</f>
        <v>0</v>
      </c>
      <c r="I63" s="110">
        <f>SUM(G63:H63)</f>
        <v>0</v>
      </c>
    </row>
    <row r="64" spans="1:11" ht="12" customHeight="1" thickBot="1">
      <c r="B64" s="30"/>
      <c r="E64" s="30"/>
      <c r="F64" s="30"/>
      <c r="G64" s="111"/>
      <c r="H64" s="100"/>
      <c r="I64" s="100"/>
    </row>
    <row r="65" spans="1:10" ht="12" customHeight="1" thickBot="1">
      <c r="A65" s="77" t="s">
        <v>87</v>
      </c>
      <c r="B65" s="77"/>
      <c r="C65" s="78"/>
      <c r="D65" s="78"/>
      <c r="E65" s="79"/>
      <c r="F65" s="79"/>
      <c r="G65" s="109">
        <f>G63-G40-G49-G61</f>
        <v>0</v>
      </c>
      <c r="H65" s="109">
        <f>H63-H40-H49-H61</f>
        <v>0</v>
      </c>
      <c r="I65" s="110">
        <f>SUM(G65:H65)</f>
        <v>0</v>
      </c>
      <c r="J65" s="80"/>
    </row>
    <row r="66" spans="1:10" s="42" customFormat="1" ht="12" customHeight="1" thickBot="1">
      <c r="A66" s="81"/>
      <c r="B66" s="80"/>
      <c r="C66" s="82"/>
      <c r="D66" s="82"/>
      <c r="E66" s="80"/>
      <c r="F66" s="80"/>
      <c r="G66" s="112"/>
      <c r="H66" s="112"/>
      <c r="I66" s="113"/>
    </row>
    <row r="67" spans="1:10" ht="12" customHeight="1" thickBot="1">
      <c r="A67" s="115" t="s">
        <v>1</v>
      </c>
      <c r="B67" s="116"/>
      <c r="C67" s="116"/>
      <c r="D67" s="116"/>
      <c r="E67" s="116"/>
      <c r="F67" s="116"/>
      <c r="G67" s="109">
        <f>(G65)*$C$6</f>
        <v>0</v>
      </c>
      <c r="H67" s="109">
        <f>(H65)*$C$6</f>
        <v>0</v>
      </c>
      <c r="I67" s="110">
        <f>SUM(G67:H67)</f>
        <v>0</v>
      </c>
    </row>
    <row r="68" spans="1:10" ht="12" customHeight="1" thickBot="1">
      <c r="A68" s="32"/>
      <c r="B68" s="32"/>
      <c r="E68" s="32"/>
      <c r="F68" s="32"/>
      <c r="G68" s="108"/>
      <c r="H68" s="108"/>
      <c r="I68" s="108"/>
    </row>
    <row r="69" spans="1:10" ht="12" customHeight="1" thickBot="1">
      <c r="A69" s="115" t="s">
        <v>18</v>
      </c>
      <c r="B69" s="116"/>
      <c r="C69" s="116"/>
      <c r="D69" s="116"/>
      <c r="E69" s="116"/>
      <c r="F69" s="116"/>
      <c r="G69" s="109">
        <f>SUM(G63,G67)</f>
        <v>0</v>
      </c>
      <c r="H69" s="109">
        <f>SUM(H63,H67)</f>
        <v>0</v>
      </c>
      <c r="I69" s="110">
        <f>SUM(G69:H69)</f>
        <v>0</v>
      </c>
    </row>
    <row r="70" spans="1:10" ht="12" customHeight="1">
      <c r="C70" s="32"/>
      <c r="D70" s="32"/>
      <c r="E70" s="32"/>
      <c r="F70" s="32"/>
      <c r="G70" s="76"/>
      <c r="H70" s="76"/>
      <c r="I70" s="76"/>
    </row>
    <row r="71" spans="1:10" ht="12" customHeight="1">
      <c r="C71" s="30"/>
      <c r="D71" s="30"/>
      <c r="E71" s="30"/>
      <c r="F71" s="30"/>
      <c r="G71" s="83"/>
    </row>
    <row r="72" spans="1:10" ht="12" customHeight="1">
      <c r="C72" s="30"/>
      <c r="D72" s="30"/>
      <c r="E72" s="30"/>
      <c r="F72" s="30"/>
      <c r="G72" s="83"/>
    </row>
    <row r="73" spans="1:10" ht="12" customHeight="1">
      <c r="F73" s="83"/>
    </row>
    <row r="74" spans="1:10" ht="12" customHeight="1">
      <c r="F74" s="84"/>
    </row>
    <row r="75" spans="1:10" ht="12" customHeight="1">
      <c r="F75" s="84"/>
    </row>
  </sheetData>
  <mergeCells count="57">
    <mergeCell ref="K16:L24"/>
    <mergeCell ref="C57:D57"/>
    <mergeCell ref="C56:D56"/>
    <mergeCell ref="K52:K61"/>
    <mergeCell ref="E53:F53"/>
    <mergeCell ref="E54:F54"/>
    <mergeCell ref="E56:F56"/>
    <mergeCell ref="E57:F57"/>
    <mergeCell ref="C59:F59"/>
    <mergeCell ref="C60:F60"/>
    <mergeCell ref="C61:F61"/>
    <mergeCell ref="E55:F55"/>
    <mergeCell ref="E58:F58"/>
    <mergeCell ref="C58:D58"/>
    <mergeCell ref="C55:D55"/>
    <mergeCell ref="C36:F36"/>
    <mergeCell ref="B2:C2"/>
    <mergeCell ref="B3:C3"/>
    <mergeCell ref="E2:H2"/>
    <mergeCell ref="E3:H3"/>
    <mergeCell ref="B17:F17"/>
    <mergeCell ref="G6:G7"/>
    <mergeCell ref="H6:H7"/>
    <mergeCell ref="D8:E8"/>
    <mergeCell ref="D9:E9"/>
    <mergeCell ref="D5:I5"/>
    <mergeCell ref="A38:F38"/>
    <mergeCell ref="F6:F7"/>
    <mergeCell ref="A40:F40"/>
    <mergeCell ref="B31:F31"/>
    <mergeCell ref="B33:F33"/>
    <mergeCell ref="B34:F34"/>
    <mergeCell ref="B22:F22"/>
    <mergeCell ref="B28:F28"/>
    <mergeCell ref="B29:F29"/>
    <mergeCell ref="B30:F30"/>
    <mergeCell ref="B32:F32"/>
    <mergeCell ref="C24:F24"/>
    <mergeCell ref="A26:I26"/>
    <mergeCell ref="B27:F27"/>
    <mergeCell ref="I6:I7"/>
    <mergeCell ref="A63:F63"/>
    <mergeCell ref="A67:F67"/>
    <mergeCell ref="A69:F69"/>
    <mergeCell ref="A42:F42"/>
    <mergeCell ref="A44:I44"/>
    <mergeCell ref="C50:F50"/>
    <mergeCell ref="B45:F45"/>
    <mergeCell ref="B46:F46"/>
    <mergeCell ref="B47:F47"/>
    <mergeCell ref="B48:F48"/>
    <mergeCell ref="B49:F49"/>
    <mergeCell ref="A52:I52"/>
    <mergeCell ref="A53:B55"/>
    <mergeCell ref="A56:B58"/>
    <mergeCell ref="C53:D53"/>
    <mergeCell ref="C54:D54"/>
  </mergeCells>
  <phoneticPr fontId="2" type="noConversion"/>
  <pageMargins left="0.75" right="0.75" top="0.75" bottom="0.5" header="0.5" footer="0.5"/>
  <pageSetup orientation="portrait" r:id="rId1"/>
  <headerFooter alignWithMargins="0"/>
  <ignoredErrors>
    <ignoredError sqref="G54:H58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workbookViewId="0">
      <selection activeCell="L9" sqref="L9"/>
    </sheetView>
  </sheetViews>
  <sheetFormatPr defaultRowHeight="12.75"/>
  <cols>
    <col min="1" max="1" width="14" customWidth="1"/>
    <col min="2" max="2" width="10.42578125" customWidth="1"/>
    <col min="3" max="3" width="8" bestFit="1" customWidth="1"/>
    <col min="4" max="4" width="2.140625" bestFit="1" customWidth="1"/>
    <col min="5" max="5" width="9.28515625" customWidth="1"/>
    <col min="6" max="6" width="8" bestFit="1" customWidth="1"/>
    <col min="7" max="7" width="8" customWidth="1"/>
    <col min="8" max="8" width="5.140625" customWidth="1"/>
    <col min="9" max="9" width="0.140625" customWidth="1"/>
  </cols>
  <sheetData>
    <row r="1" spans="1:11" ht="15.75">
      <c r="A1" s="204" t="str">
        <f>'2 Year Budget'!B4</f>
        <v xml:space="preserve">TITLE: 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2" spans="1:11" ht="15.75">
      <c r="A2" s="13"/>
      <c r="B2" s="13"/>
      <c r="C2" s="13"/>
      <c r="D2" s="13"/>
      <c r="E2" s="13"/>
      <c r="F2" s="1"/>
      <c r="G2" s="1"/>
      <c r="H2" s="1"/>
      <c r="I2" s="1"/>
      <c r="J2" s="1"/>
      <c r="K2" s="1"/>
    </row>
    <row r="3" spans="1:11" ht="15.75">
      <c r="A3" s="1" t="s">
        <v>36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>
      <c r="A4" s="16" t="s">
        <v>37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.75">
      <c r="A5" s="198" t="s">
        <v>38</v>
      </c>
      <c r="B5" s="198"/>
      <c r="C5" s="198"/>
      <c r="D5" s="198"/>
      <c r="E5" s="198"/>
      <c r="F5" s="198"/>
      <c r="G5" s="2">
        <f>'2 Year Budget'!I45</f>
        <v>0</v>
      </c>
      <c r="H5" s="185" t="s">
        <v>73</v>
      </c>
      <c r="I5" s="185"/>
      <c r="J5" s="185"/>
      <c r="K5" s="185"/>
    </row>
    <row r="6" spans="1:11" ht="15.75">
      <c r="A6" s="202"/>
      <c r="B6" s="202"/>
      <c r="C6" s="202"/>
      <c r="D6" s="202"/>
      <c r="E6" s="202"/>
      <c r="F6" s="202"/>
      <c r="G6" s="202"/>
      <c r="H6" s="202"/>
      <c r="I6" s="202"/>
      <c r="J6" s="202"/>
      <c r="K6" s="202"/>
    </row>
    <row r="7" spans="1:11" ht="15.75">
      <c r="A7" s="203"/>
      <c r="B7" s="203"/>
      <c r="C7" s="203"/>
      <c r="D7" s="203"/>
      <c r="E7" s="203"/>
      <c r="F7" s="203"/>
      <c r="G7" s="203"/>
      <c r="H7" s="203"/>
      <c r="I7" s="203"/>
      <c r="J7" s="203"/>
      <c r="K7" s="203"/>
    </row>
    <row r="8" spans="1:11" ht="15.75">
      <c r="A8" s="203"/>
      <c r="B8" s="203"/>
      <c r="C8" s="203"/>
      <c r="D8" s="203"/>
      <c r="E8" s="203"/>
      <c r="F8" s="203"/>
      <c r="G8" s="203"/>
      <c r="H8" s="203"/>
      <c r="I8" s="203"/>
      <c r="J8" s="203"/>
      <c r="K8" s="203"/>
    </row>
    <row r="9" spans="1:11" ht="15.75">
      <c r="A9" s="16" t="s">
        <v>39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5.75">
      <c r="A10" s="196" t="s">
        <v>40</v>
      </c>
      <c r="B10" s="196"/>
      <c r="C10" s="2">
        <f>'2 Year Budget'!I42</f>
        <v>0</v>
      </c>
      <c r="D10" s="185" t="s">
        <v>74</v>
      </c>
      <c r="E10" s="185"/>
      <c r="F10" s="185"/>
      <c r="G10" s="185"/>
      <c r="H10" s="185"/>
      <c r="I10" s="185"/>
      <c r="J10" s="185"/>
      <c r="K10" s="185"/>
    </row>
    <row r="11" spans="1:11" ht="15.75">
      <c r="A11" s="202"/>
      <c r="B11" s="202"/>
      <c r="C11" s="202"/>
      <c r="D11" s="202"/>
      <c r="E11" s="202"/>
      <c r="F11" s="202"/>
      <c r="G11" s="202"/>
      <c r="H11" s="202"/>
      <c r="I11" s="202"/>
      <c r="J11" s="202"/>
      <c r="K11" s="202"/>
    </row>
    <row r="12" spans="1:11" ht="15.75">
      <c r="A12" s="203"/>
      <c r="B12" s="203"/>
      <c r="C12" s="203"/>
      <c r="D12" s="203"/>
      <c r="E12" s="203"/>
      <c r="F12" s="203"/>
      <c r="G12" s="203"/>
      <c r="H12" s="203"/>
      <c r="I12" s="203"/>
      <c r="J12" s="203"/>
      <c r="K12" s="203"/>
    </row>
    <row r="13" spans="1:11" ht="15.75">
      <c r="A13" s="16" t="s">
        <v>41</v>
      </c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.75">
      <c r="A14" s="196" t="s">
        <v>42</v>
      </c>
      <c r="B14" s="196"/>
      <c r="C14" s="196"/>
      <c r="D14" s="196"/>
      <c r="E14" s="196"/>
      <c r="F14" s="13">
        <f>'2 Year Budget'!I48</f>
        <v>0</v>
      </c>
      <c r="G14" s="185" t="s">
        <v>75</v>
      </c>
      <c r="H14" s="185"/>
      <c r="I14" s="185"/>
      <c r="J14" s="185"/>
      <c r="K14" s="185"/>
    </row>
    <row r="15" spans="1:11" ht="15.75">
      <c r="A15" s="185"/>
      <c r="B15" s="185"/>
      <c r="C15" s="185"/>
      <c r="D15" s="185"/>
      <c r="E15" s="185"/>
      <c r="F15" s="185"/>
      <c r="G15" s="185"/>
      <c r="H15" s="185"/>
      <c r="I15" s="185"/>
      <c r="J15" s="185"/>
      <c r="K15" s="185"/>
    </row>
    <row r="16" spans="1:11" ht="15.75">
      <c r="A16" s="199"/>
      <c r="B16" s="199"/>
      <c r="C16" s="199"/>
      <c r="D16" s="199"/>
      <c r="E16" s="199"/>
      <c r="F16" s="199"/>
      <c r="G16" s="199"/>
      <c r="H16" s="199"/>
      <c r="I16" s="199"/>
      <c r="J16" s="199"/>
      <c r="K16" s="199"/>
    </row>
    <row r="17" spans="1:11" ht="15.75">
      <c r="A17" s="199"/>
      <c r="B17" s="199"/>
      <c r="C17" s="199"/>
      <c r="D17" s="199"/>
      <c r="E17" s="199"/>
      <c r="F17" s="199"/>
      <c r="G17" s="199"/>
      <c r="H17" s="199"/>
      <c r="I17" s="199"/>
      <c r="J17" s="199"/>
      <c r="K17" s="199"/>
    </row>
    <row r="18" spans="1:11" ht="15.75">
      <c r="A18" s="16" t="s">
        <v>43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5.75">
      <c r="A19" s="196" t="s">
        <v>44</v>
      </c>
      <c r="B19" s="196"/>
      <c r="C19" s="196"/>
      <c r="D19" s="196"/>
      <c r="E19" s="196"/>
      <c r="F19" s="2">
        <f>'2 Year Budget'!I40</f>
        <v>0</v>
      </c>
      <c r="G19" s="185"/>
      <c r="H19" s="185"/>
      <c r="I19" s="185"/>
      <c r="J19" s="185"/>
      <c r="K19" s="185"/>
    </row>
    <row r="20" spans="1:11" ht="15.75">
      <c r="A20" s="201"/>
      <c r="B20" s="201"/>
      <c r="C20" s="201"/>
      <c r="D20" s="201"/>
      <c r="E20" s="201"/>
      <c r="F20" s="201"/>
      <c r="G20" s="201"/>
      <c r="H20" s="201"/>
      <c r="I20" s="201"/>
      <c r="J20" s="201"/>
      <c r="K20" s="201"/>
    </row>
    <row r="21" spans="1:11" ht="15.75">
      <c r="A21" s="199"/>
      <c r="B21" s="199"/>
      <c r="C21" s="199"/>
      <c r="D21" s="199"/>
      <c r="E21" s="199"/>
      <c r="F21" s="199"/>
      <c r="G21" s="199"/>
      <c r="H21" s="199"/>
      <c r="I21" s="199"/>
      <c r="J21" s="199"/>
      <c r="K21" s="199"/>
    </row>
    <row r="22" spans="1:11" ht="15.75">
      <c r="A22" s="199"/>
      <c r="B22" s="199"/>
      <c r="C22" s="199"/>
      <c r="D22" s="199"/>
      <c r="E22" s="199"/>
      <c r="F22" s="199"/>
      <c r="G22" s="199"/>
      <c r="H22" s="199"/>
      <c r="I22" s="199"/>
      <c r="J22" s="199"/>
      <c r="K22" s="199"/>
    </row>
    <row r="23" spans="1:11" ht="15.75">
      <c r="A23" s="200" t="s">
        <v>45</v>
      </c>
      <c r="B23" s="200"/>
      <c r="C23" s="1"/>
      <c r="D23" s="1"/>
      <c r="E23" s="1"/>
      <c r="F23" s="1"/>
      <c r="G23" s="1"/>
      <c r="H23" s="1"/>
      <c r="I23" s="1"/>
      <c r="J23" s="1"/>
      <c r="K23" s="1"/>
    </row>
    <row r="24" spans="1:11" ht="15.75">
      <c r="A24" s="196" t="s">
        <v>46</v>
      </c>
      <c r="B24" s="196"/>
      <c r="C24" s="1"/>
      <c r="D24" s="1"/>
      <c r="E24" s="1"/>
      <c r="F24" s="1"/>
      <c r="G24" s="1"/>
      <c r="H24" s="1"/>
      <c r="I24" s="1"/>
      <c r="J24" s="1"/>
      <c r="K24" s="1"/>
    </row>
    <row r="25" spans="1:11" ht="15.75">
      <c r="A25" s="196" t="s">
        <v>47</v>
      </c>
      <c r="B25" s="196"/>
      <c r="C25" s="196"/>
      <c r="D25" s="14">
        <f>'2 Year Budget'!F13</f>
        <v>0</v>
      </c>
      <c r="E25" s="196" t="s">
        <v>48</v>
      </c>
      <c r="F25" s="196"/>
      <c r="G25" s="196"/>
      <c r="H25" s="196"/>
      <c r="I25" s="196"/>
      <c r="J25" s="196"/>
      <c r="K25" s="195"/>
    </row>
    <row r="26" spans="1:11" ht="15.75">
      <c r="A26" s="196" t="s">
        <v>49</v>
      </c>
      <c r="B26" s="196"/>
      <c r="C26" s="196"/>
      <c r="D26" s="196"/>
      <c r="E26" s="196"/>
      <c r="F26" s="15"/>
      <c r="G26" s="15"/>
      <c r="H26" s="1"/>
      <c r="I26" s="1"/>
      <c r="J26" s="1"/>
      <c r="K26" s="1"/>
    </row>
    <row r="27" spans="1:11" ht="15.75">
      <c r="A27" s="196" t="s">
        <v>50</v>
      </c>
      <c r="B27" s="196"/>
      <c r="C27" s="196"/>
      <c r="D27" s="14">
        <f>'2 Year Budget'!F14</f>
        <v>0</v>
      </c>
      <c r="E27" s="196" t="s">
        <v>48</v>
      </c>
      <c r="F27" s="196"/>
      <c r="G27" s="196"/>
      <c r="H27" s="196"/>
      <c r="I27" s="196"/>
      <c r="J27" s="196"/>
      <c r="K27" s="196"/>
    </row>
    <row r="28" spans="1:11" ht="15.75">
      <c r="A28" s="196" t="s">
        <v>49</v>
      </c>
      <c r="B28" s="196"/>
      <c r="C28" s="196"/>
      <c r="D28" s="196"/>
      <c r="E28" s="196"/>
      <c r="F28" s="15"/>
      <c r="G28" s="15"/>
      <c r="H28" s="1"/>
      <c r="I28" s="1"/>
      <c r="J28" s="1"/>
      <c r="K28" s="1"/>
    </row>
    <row r="29" spans="1:11" ht="15.75">
      <c r="A29" s="196" t="s">
        <v>51</v>
      </c>
      <c r="B29" s="196"/>
      <c r="C29" s="196"/>
      <c r="D29" s="14">
        <f>'2 Year Budget'!F16</f>
        <v>0</v>
      </c>
      <c r="E29" s="196" t="s">
        <v>33</v>
      </c>
      <c r="F29" s="196"/>
      <c r="G29" s="196"/>
      <c r="H29" s="1"/>
      <c r="I29" s="1"/>
      <c r="J29" s="1"/>
      <c r="K29" s="1"/>
    </row>
    <row r="30" spans="1:11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.75">
      <c r="A31" s="196" t="s">
        <v>52</v>
      </c>
      <c r="B31" s="196"/>
      <c r="C31" s="1"/>
      <c r="D31" s="1"/>
      <c r="E31" s="1"/>
      <c r="F31" s="1"/>
      <c r="G31" s="1"/>
      <c r="H31" s="1"/>
      <c r="I31" s="1"/>
      <c r="J31" s="1"/>
      <c r="K31" s="1"/>
    </row>
    <row r="32" spans="1:11" ht="15.75">
      <c r="A32" s="3">
        <f>'2 Year Budget'!C18+'2 Year Budget'!C20</f>
        <v>0</v>
      </c>
      <c r="B32" s="196" t="s">
        <v>53</v>
      </c>
      <c r="C32" s="196"/>
      <c r="D32" s="196"/>
      <c r="E32" s="196"/>
      <c r="F32" s="14">
        <f>'2 Year Budget'!F18</f>
        <v>0</v>
      </c>
      <c r="G32" s="196" t="s">
        <v>54</v>
      </c>
      <c r="H32" s="196"/>
      <c r="I32" s="196"/>
      <c r="J32" s="196"/>
      <c r="K32" s="196"/>
    </row>
    <row r="33" spans="1:11" ht="15.75">
      <c r="A33" s="4">
        <f>'2 Year Budget'!E18</f>
        <v>0.5</v>
      </c>
      <c r="B33" s="196" t="s">
        <v>55</v>
      </c>
      <c r="C33" s="196"/>
      <c r="D33" s="15">
        <f>'2 Year Budget'!F19</f>
        <v>0</v>
      </c>
      <c r="E33" s="196" t="s">
        <v>56</v>
      </c>
      <c r="F33" s="196"/>
      <c r="G33" s="5">
        <f>'2 Year Budget'!E19</f>
        <v>1</v>
      </c>
      <c r="H33" s="1"/>
      <c r="I33" s="1"/>
      <c r="J33" s="1"/>
      <c r="K33" s="1"/>
    </row>
    <row r="34" spans="1:11" ht="15.75">
      <c r="A34" s="6">
        <f>'2 Year Budget'!C23</f>
        <v>0</v>
      </c>
      <c r="B34" s="196" t="s">
        <v>57</v>
      </c>
      <c r="C34" s="196"/>
      <c r="D34" s="196"/>
      <c r="E34" s="196"/>
      <c r="F34" s="7">
        <f>'2 Year Budget'!F23</f>
        <v>0</v>
      </c>
      <c r="G34" s="4" t="s">
        <v>58</v>
      </c>
      <c r="H34" s="1"/>
      <c r="I34" s="1"/>
      <c r="J34" s="1"/>
      <c r="K34" s="1"/>
    </row>
    <row r="35" spans="1:11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.75">
      <c r="A36" s="197" t="s">
        <v>59</v>
      </c>
      <c r="B36" s="197"/>
      <c r="C36" s="1"/>
      <c r="D36" s="1"/>
      <c r="E36" s="1"/>
      <c r="F36" s="1"/>
      <c r="G36" s="1"/>
      <c r="H36" s="1"/>
      <c r="I36" s="1"/>
      <c r="J36" s="1"/>
      <c r="K36" s="1"/>
    </row>
    <row r="37" spans="1:11" ht="15.75">
      <c r="A37" s="198" t="s">
        <v>60</v>
      </c>
      <c r="B37" s="198"/>
      <c r="C37" s="198"/>
      <c r="D37" s="198"/>
      <c r="E37" s="198"/>
      <c r="F37" s="8">
        <f>'2 Year Budget'!F8</f>
        <v>0.3422</v>
      </c>
      <c r="G37" s="196" t="s">
        <v>76</v>
      </c>
      <c r="H37" s="196"/>
      <c r="I37" s="196"/>
      <c r="J37" s="196"/>
      <c r="K37" s="196"/>
    </row>
    <row r="38" spans="1:11" ht="15.75">
      <c r="A38" s="10">
        <f>'2 Year Budget'!F9</f>
        <v>0.35249999999999998</v>
      </c>
      <c r="B38" s="14"/>
      <c r="C38" s="14"/>
      <c r="D38" s="14"/>
      <c r="E38" s="14"/>
      <c r="F38" s="8"/>
      <c r="G38" s="15"/>
      <c r="H38" s="15"/>
      <c r="I38" s="15"/>
      <c r="J38" s="15"/>
      <c r="K38" s="15"/>
    </row>
    <row r="39" spans="1:11" ht="15.75">
      <c r="A39" s="196" t="s">
        <v>61</v>
      </c>
      <c r="B39" s="196"/>
      <c r="C39" s="196"/>
      <c r="D39" s="196"/>
      <c r="E39" s="196"/>
      <c r="F39" s="196"/>
      <c r="G39" s="196"/>
      <c r="H39" s="196"/>
      <c r="I39" s="196"/>
      <c r="J39" s="9">
        <f>'2 Year Budget'!G8</f>
        <v>3.6900000000000002E-2</v>
      </c>
      <c r="K39" s="1" t="s">
        <v>77</v>
      </c>
    </row>
    <row r="40" spans="1:11" ht="15.75">
      <c r="A40" s="15" t="s">
        <v>78</v>
      </c>
      <c r="B40" s="10">
        <f>'2 Year Budget'!G9</f>
        <v>3.7999999999999999E-2</v>
      </c>
      <c r="C40" s="15"/>
      <c r="D40" s="15"/>
      <c r="E40" s="15"/>
      <c r="F40" s="15"/>
      <c r="G40" s="15"/>
      <c r="H40" s="15"/>
      <c r="I40" s="15"/>
      <c r="J40" s="9"/>
      <c r="K40" s="1"/>
    </row>
    <row r="41" spans="1:11" ht="15.75">
      <c r="A41" s="198" t="s">
        <v>79</v>
      </c>
      <c r="B41" s="198"/>
      <c r="C41" s="198"/>
      <c r="D41" s="198"/>
      <c r="E41" s="10">
        <f>'2 Year Budget'!H8</f>
        <v>0.1134</v>
      </c>
      <c r="F41" s="1" t="s">
        <v>76</v>
      </c>
      <c r="G41" s="1"/>
      <c r="H41" s="1"/>
      <c r="I41" s="1"/>
      <c r="J41" s="1"/>
      <c r="K41" s="10">
        <f>'2 Year Budget'!H9</f>
        <v>0.1168</v>
      </c>
    </row>
    <row r="42" spans="1:11" ht="15.75">
      <c r="A42" s="196" t="s">
        <v>62</v>
      </c>
      <c r="B42" s="196"/>
      <c r="C42" s="196"/>
      <c r="D42" s="196"/>
      <c r="E42" s="196"/>
      <c r="F42" s="196"/>
      <c r="G42" s="196"/>
      <c r="H42" s="196"/>
      <c r="I42" s="196"/>
      <c r="J42" s="10">
        <f>'2 Year Budget'!I8</f>
        <v>7.6600000000000001E-2</v>
      </c>
      <c r="K42" s="1" t="s">
        <v>77</v>
      </c>
    </row>
    <row r="43" spans="1:11" ht="15.75">
      <c r="A43" s="1" t="s">
        <v>78</v>
      </c>
      <c r="B43" s="8">
        <f>'2 Year Budget'!I9</f>
        <v>7.8899999999999998E-2</v>
      </c>
      <c r="C43" s="1"/>
      <c r="D43" s="1"/>
      <c r="E43" s="1"/>
      <c r="F43" s="1"/>
      <c r="G43" s="1"/>
      <c r="H43" s="1"/>
      <c r="I43" s="1"/>
      <c r="J43" s="1"/>
      <c r="K43" s="1"/>
    </row>
    <row r="44" spans="1:11" ht="15.75">
      <c r="A44" s="1"/>
      <c r="B44" s="8"/>
      <c r="C44" s="1"/>
      <c r="D44" s="1"/>
      <c r="E44" s="1"/>
      <c r="F44" s="1"/>
      <c r="G44" s="1"/>
      <c r="H44" s="1"/>
      <c r="I44" s="1"/>
      <c r="J44" s="1"/>
      <c r="K44" s="1"/>
    </row>
    <row r="45" spans="1:11" ht="15.75">
      <c r="A45" s="197" t="s">
        <v>63</v>
      </c>
      <c r="B45" s="197"/>
      <c r="C45" s="197"/>
      <c r="D45" s="197"/>
      <c r="E45" s="197"/>
      <c r="F45" s="1"/>
      <c r="G45" s="1"/>
      <c r="H45" s="1"/>
      <c r="I45" s="1"/>
      <c r="J45" s="1"/>
      <c r="K45" s="1"/>
    </row>
    <row r="46" spans="1:11" ht="15.75">
      <c r="A46" s="195" t="s">
        <v>64</v>
      </c>
      <c r="B46" s="195"/>
      <c r="C46" s="195"/>
      <c r="D46" s="195"/>
      <c r="E46" s="17">
        <f>'2 Year Budget'!C6</f>
        <v>0.59899999999999998</v>
      </c>
      <c r="F46" s="196" t="s">
        <v>65</v>
      </c>
      <c r="G46" s="196"/>
      <c r="H46" s="196"/>
      <c r="I46" s="196"/>
      <c r="J46" s="196"/>
      <c r="K46" s="196"/>
    </row>
    <row r="47" spans="1:11" ht="15.75">
      <c r="A47" s="196" t="s">
        <v>66</v>
      </c>
      <c r="B47" s="196"/>
      <c r="C47" s="196"/>
      <c r="D47" s="196"/>
      <c r="E47" s="196"/>
      <c r="F47" s="196"/>
      <c r="G47" s="1"/>
      <c r="H47" s="1"/>
      <c r="I47" s="1"/>
      <c r="J47" s="1"/>
      <c r="K47" s="1"/>
    </row>
    <row r="48" spans="1:11" ht="15.75">
      <c r="A48" s="15"/>
      <c r="B48" s="15"/>
      <c r="C48" s="15"/>
      <c r="D48" s="15"/>
      <c r="E48" s="15"/>
      <c r="F48" s="15"/>
      <c r="G48" s="1"/>
      <c r="H48" s="1"/>
      <c r="I48" s="1"/>
      <c r="J48" s="1"/>
      <c r="K48" s="1"/>
    </row>
    <row r="49" spans="1:11" ht="15.75">
      <c r="A49" s="197" t="s">
        <v>67</v>
      </c>
      <c r="B49" s="197"/>
      <c r="C49" s="1"/>
      <c r="D49" s="1"/>
      <c r="E49" s="1"/>
      <c r="F49" s="1"/>
      <c r="G49" s="1"/>
      <c r="H49" s="1"/>
      <c r="I49" s="1"/>
      <c r="J49" s="1"/>
      <c r="K49" s="1"/>
    </row>
    <row r="50" spans="1:11" ht="15.75">
      <c r="A50" s="181" t="s">
        <v>4</v>
      </c>
      <c r="B50" s="181"/>
      <c r="C50" s="181"/>
      <c r="D50" s="181"/>
      <c r="E50" s="184" t="s">
        <v>68</v>
      </c>
      <c r="F50" s="185"/>
      <c r="G50" s="185" t="s">
        <v>69</v>
      </c>
      <c r="H50" s="185"/>
      <c r="I50" s="1"/>
      <c r="J50" s="1"/>
      <c r="K50" s="1"/>
    </row>
    <row r="51" spans="1:11" ht="15.75">
      <c r="A51" s="181" t="s">
        <v>19</v>
      </c>
      <c r="B51" s="181"/>
      <c r="C51" s="186">
        <f>'2 Year Budget'!G63</f>
        <v>0</v>
      </c>
      <c r="D51" s="187"/>
      <c r="E51" s="1"/>
      <c r="F51" s="1"/>
      <c r="G51" s="1"/>
      <c r="H51" s="1"/>
      <c r="I51" s="1"/>
      <c r="J51" s="1"/>
      <c r="K51" s="1"/>
    </row>
    <row r="52" spans="1:11" ht="15.75">
      <c r="A52" s="181" t="s">
        <v>70</v>
      </c>
      <c r="B52" s="181"/>
      <c r="C52" s="188">
        <f>'2 Year Budget'!G40</f>
        <v>0</v>
      </c>
      <c r="D52" s="189"/>
      <c r="E52" s="1"/>
      <c r="F52" s="1"/>
      <c r="G52" s="1"/>
      <c r="H52" s="1"/>
      <c r="I52" s="1"/>
      <c r="J52" s="1"/>
      <c r="K52" s="1"/>
    </row>
    <row r="53" spans="1:11" ht="15.75">
      <c r="A53" s="194" t="s">
        <v>71</v>
      </c>
      <c r="B53" s="193"/>
      <c r="C53" s="188">
        <f>'2 Year Budget'!G49</f>
        <v>0</v>
      </c>
      <c r="D53" s="193"/>
      <c r="E53" s="1"/>
      <c r="F53" s="1"/>
      <c r="G53" s="1"/>
      <c r="H53" s="1"/>
      <c r="I53" s="1"/>
      <c r="J53" s="1"/>
      <c r="K53" s="1"/>
    </row>
    <row r="54" spans="1:11" ht="33.75" customHeight="1">
      <c r="A54" s="190" t="s">
        <v>88</v>
      </c>
      <c r="B54" s="191"/>
      <c r="C54" s="192">
        <f>'2 Year Budget'!G61</f>
        <v>0</v>
      </c>
      <c r="D54" s="193"/>
      <c r="E54" s="1"/>
      <c r="F54" s="1"/>
      <c r="G54" s="1"/>
      <c r="H54" s="1"/>
      <c r="I54" s="1"/>
      <c r="J54" s="1"/>
      <c r="K54" s="1"/>
    </row>
    <row r="55" spans="1:11" ht="15.75">
      <c r="A55" s="181" t="s">
        <v>72</v>
      </c>
      <c r="B55" s="181"/>
      <c r="C55" s="182">
        <f>C51-C52-C53-C54</f>
        <v>0</v>
      </c>
      <c r="D55" s="181"/>
      <c r="E55" s="11">
        <v>0.59899999999999998</v>
      </c>
      <c r="F55" s="12"/>
      <c r="G55" s="183">
        <f>C55*E55</f>
        <v>0</v>
      </c>
      <c r="H55" s="183"/>
      <c r="I55" s="1"/>
      <c r="J55" s="1"/>
      <c r="K55" s="1"/>
    </row>
    <row r="56" spans="1:11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.75">
      <c r="A57" s="181" t="s">
        <v>5</v>
      </c>
      <c r="B57" s="181"/>
      <c r="C57" s="181"/>
      <c r="D57" s="181"/>
      <c r="E57" s="184" t="s">
        <v>68</v>
      </c>
      <c r="F57" s="185"/>
      <c r="G57" s="185" t="s">
        <v>69</v>
      </c>
      <c r="H57" s="185"/>
      <c r="I57" s="1"/>
      <c r="J57" s="1"/>
      <c r="K57" s="1"/>
    </row>
    <row r="58" spans="1:11" ht="15.75">
      <c r="A58" s="181" t="s">
        <v>19</v>
      </c>
      <c r="B58" s="181"/>
      <c r="C58" s="186">
        <f>'2 Year Budget'!H63</f>
        <v>0</v>
      </c>
      <c r="D58" s="187"/>
      <c r="E58" s="1"/>
      <c r="F58" s="1"/>
      <c r="G58" s="1"/>
      <c r="H58" s="1"/>
      <c r="I58" s="1"/>
      <c r="J58" s="1"/>
      <c r="K58" s="1"/>
    </row>
    <row r="59" spans="1:11" ht="15.75">
      <c r="A59" s="181" t="s">
        <v>70</v>
      </c>
      <c r="B59" s="181"/>
      <c r="C59" s="188">
        <f>'2 Year Budget'!H40</f>
        <v>0</v>
      </c>
      <c r="D59" s="189"/>
      <c r="E59" s="1"/>
      <c r="F59" s="1"/>
      <c r="G59" s="1"/>
      <c r="H59" s="1"/>
      <c r="I59" s="1"/>
      <c r="J59" s="1"/>
      <c r="K59" s="1"/>
    </row>
    <row r="60" spans="1:11" ht="15.75">
      <c r="A60" s="194" t="s">
        <v>71</v>
      </c>
      <c r="B60" s="193"/>
      <c r="C60" s="188">
        <f>'2 Year Budget'!H49</f>
        <v>0</v>
      </c>
      <c r="D60" s="193"/>
      <c r="E60" s="1"/>
      <c r="F60" s="1"/>
      <c r="G60" s="1"/>
      <c r="H60" s="1"/>
      <c r="I60" s="1"/>
      <c r="J60" s="1"/>
      <c r="K60" s="1"/>
    </row>
    <row r="61" spans="1:11" ht="33" customHeight="1">
      <c r="A61" s="190" t="s">
        <v>89</v>
      </c>
      <c r="B61" s="191"/>
      <c r="C61" s="192">
        <f>'2 Year Budget'!H61</f>
        <v>0</v>
      </c>
      <c r="D61" s="193"/>
      <c r="E61" s="1"/>
      <c r="F61" s="1"/>
      <c r="G61" s="1"/>
      <c r="H61" s="1"/>
      <c r="I61" s="1"/>
      <c r="J61" s="1"/>
      <c r="K61" s="1"/>
    </row>
    <row r="62" spans="1:11" ht="15.75">
      <c r="A62" s="181" t="s">
        <v>72</v>
      </c>
      <c r="B62" s="181"/>
      <c r="C62" s="182">
        <f>C58-C59-C60-C61</f>
        <v>0</v>
      </c>
      <c r="D62" s="181"/>
      <c r="E62" s="11">
        <v>0.59899999999999998</v>
      </c>
      <c r="F62" s="12"/>
      <c r="G62" s="183">
        <f>C62*E62</f>
        <v>0</v>
      </c>
      <c r="H62" s="183"/>
      <c r="I62" s="1"/>
      <c r="J62" s="1"/>
      <c r="K62" s="1"/>
    </row>
    <row r="63" spans="1:11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</sheetData>
  <mergeCells count="77">
    <mergeCell ref="A8:K8"/>
    <mergeCell ref="A1:K1"/>
    <mergeCell ref="A5:F5"/>
    <mergeCell ref="H5:K5"/>
    <mergeCell ref="A6:K6"/>
    <mergeCell ref="A7:K7"/>
    <mergeCell ref="A20:K20"/>
    <mergeCell ref="A10:B10"/>
    <mergeCell ref="A11:K11"/>
    <mergeCell ref="A12:K12"/>
    <mergeCell ref="A14:E14"/>
    <mergeCell ref="I14:K14"/>
    <mergeCell ref="A15:K15"/>
    <mergeCell ref="A16:K16"/>
    <mergeCell ref="A17:K17"/>
    <mergeCell ref="A19:E19"/>
    <mergeCell ref="G19:K19"/>
    <mergeCell ref="D10:F10"/>
    <mergeCell ref="G10:K10"/>
    <mergeCell ref="A21:K21"/>
    <mergeCell ref="A22:K22"/>
    <mergeCell ref="A23:B23"/>
    <mergeCell ref="A24:B24"/>
    <mergeCell ref="A25:C25"/>
    <mergeCell ref="E25:K25"/>
    <mergeCell ref="A26:E26"/>
    <mergeCell ref="A27:C27"/>
    <mergeCell ref="E27:K27"/>
    <mergeCell ref="A28:E28"/>
    <mergeCell ref="A29:C29"/>
    <mergeCell ref="E29:G29"/>
    <mergeCell ref="B34:E34"/>
    <mergeCell ref="A36:B36"/>
    <mergeCell ref="A37:E37"/>
    <mergeCell ref="A39:I39"/>
    <mergeCell ref="A41:D41"/>
    <mergeCell ref="A31:B31"/>
    <mergeCell ref="B32:E32"/>
    <mergeCell ref="G32:K32"/>
    <mergeCell ref="B33:C33"/>
    <mergeCell ref="E33:F33"/>
    <mergeCell ref="A50:D50"/>
    <mergeCell ref="E50:F50"/>
    <mergeCell ref="G50:H50"/>
    <mergeCell ref="A45:E45"/>
    <mergeCell ref="G37:K37"/>
    <mergeCell ref="A42:I42"/>
    <mergeCell ref="A55:B55"/>
    <mergeCell ref="C55:D55"/>
    <mergeCell ref="G55:H55"/>
    <mergeCell ref="G14:H14"/>
    <mergeCell ref="A51:B51"/>
    <mergeCell ref="C51:D51"/>
    <mergeCell ref="A52:B52"/>
    <mergeCell ref="C52:D52"/>
    <mergeCell ref="A53:B53"/>
    <mergeCell ref="C53:D53"/>
    <mergeCell ref="A46:D46"/>
    <mergeCell ref="F46:K46"/>
    <mergeCell ref="A47:F47"/>
    <mergeCell ref="A49:B49"/>
    <mergeCell ref="A54:B54"/>
    <mergeCell ref="C54:D54"/>
    <mergeCell ref="A62:B62"/>
    <mergeCell ref="C62:D62"/>
    <mergeCell ref="G62:H62"/>
    <mergeCell ref="A57:D57"/>
    <mergeCell ref="E57:F57"/>
    <mergeCell ref="G57:H57"/>
    <mergeCell ref="A58:B58"/>
    <mergeCell ref="C58:D58"/>
    <mergeCell ref="A59:B59"/>
    <mergeCell ref="C59:D59"/>
    <mergeCell ref="A61:B61"/>
    <mergeCell ref="C61:D61"/>
    <mergeCell ref="A60:B60"/>
    <mergeCell ref="C60:D60"/>
  </mergeCells>
  <pageMargins left="1" right="1" top="1" bottom="1" header="0.5" footer="0.5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 Year Budget</vt:lpstr>
      <vt:lpstr>Budget Justification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Adina Bora</dc:creator>
  <cp:lastModifiedBy>Jurlow, Marilyn F</cp:lastModifiedBy>
  <cp:lastPrinted>2017-03-07T19:41:56Z</cp:lastPrinted>
  <dcterms:created xsi:type="dcterms:W3CDTF">1998-06-17T19:33:43Z</dcterms:created>
  <dcterms:modified xsi:type="dcterms:W3CDTF">2019-09-06T16:25:50Z</dcterms:modified>
</cp:coreProperties>
</file>